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45" yWindow="0" windowWidth="10095" windowHeight="8190" tabRatio="866" activeTab="0"/>
  </bookViews>
  <sheets>
    <sheet name="BALANCO" sheetId="1" r:id="rId1"/>
    <sheet name="DRE" sheetId="2" r:id="rId2"/>
    <sheet name="DMPL" sheetId="3" r:id="rId3"/>
    <sheet name="DFC" sheetId="4" r:id="rId4"/>
    <sheet name="DRA" sheetId="5" r:id="rId5"/>
  </sheets>
  <definedNames>
    <definedName name="_Toc503861131" localSheetId="0">'BALANCO'!#REF!</definedName>
    <definedName name="_xlfn.IFERROR" hidden="1">#NAME?</definedName>
    <definedName name="_xlfn.SUMIFS" hidden="1">#NAME?</definedName>
    <definedName name="Excel_BuiltIn_Print_Area_1">"$#REF!.$A$1:$F$55"</definedName>
    <definedName name="Excel_BuiltIn_Print_Area_1_1">"$#REF!.$A$1:$IU$65528"</definedName>
    <definedName name="Excel_BuiltIn_Print_Area_1_1_1">"$#REF!.$A$1:$C$48"</definedName>
    <definedName name="Excel_BuiltIn_Print_Area_2">"$#REF!.$A$1:$C$50"</definedName>
    <definedName name="Excel_BuiltIn_Print_Area_2_1">"$#REF!.$A$1:$C$16"</definedName>
    <definedName name="Excel_BuiltIn_Print_Area_2_3">"$#REF!.$A$1:$C$51"</definedName>
    <definedName name="Excel_BuiltIn_Print_Area_3">"$#REF!.$A$1:$C$62"</definedName>
    <definedName name="Excel_BuiltIn_Print_Area_3_1">"$#REF!.$A$1:$C$42"</definedName>
    <definedName name="Excel_BuiltIn_Print_Area_3_1_3">"$#REF!.$A$1:$C$43"</definedName>
    <definedName name="Excel_BuiltIn_Print_Area_4">"$#REF!.$A$1:$G$37"</definedName>
    <definedName name="Excel_BuiltIn_Print_Area_4_1">"$#REF!.$A$1:$C$95"</definedName>
    <definedName name="Excel_BuiltIn_Print_Area_5">"$#REF!.$A$1:$G$31"</definedName>
    <definedName name="Excel_BuiltIn_Print_Area_5_1">"$#REF!.$B$1:$G$31"</definedName>
    <definedName name="GG" localSheetId="4">#REF!</definedName>
    <definedName name="GG">#REF!</definedName>
    <definedName name="KKKKK" localSheetId="4">#REF!</definedName>
    <definedName name="KKKKK">#REF!</definedName>
  </definedNames>
  <calcPr calcMode="manual" fullCalcOnLoad="1"/>
</workbook>
</file>

<file path=xl/sharedStrings.xml><?xml version="1.0" encoding="utf-8"?>
<sst xmlns="http://schemas.openxmlformats.org/spreadsheetml/2006/main" count="219" uniqueCount="161">
  <si>
    <t>AGÊNCIA DE FOMENTO DO ESTADO DO RIO DE JANEIRO S.A</t>
  </si>
  <si>
    <t>CNPJ:05.940.203/0001-81</t>
  </si>
  <si>
    <t>A T I V O</t>
  </si>
  <si>
    <t>P A S S I V O</t>
  </si>
  <si>
    <t>CIRCULANTE</t>
  </si>
  <si>
    <t>DISPONIBILIDADES</t>
  </si>
  <si>
    <t>OBRIGAÇÕES POR EMPRÉSTIMOS E REPASSES</t>
  </si>
  <si>
    <t xml:space="preserve"> Caixa</t>
  </si>
  <si>
    <r>
      <t xml:space="preserve"> </t>
    </r>
    <r>
      <rPr>
        <sz val="10"/>
        <rFont val="Arial"/>
        <family val="2"/>
      </rPr>
      <t>BNDES</t>
    </r>
  </si>
  <si>
    <t xml:space="preserve"> Bancos</t>
  </si>
  <si>
    <t xml:space="preserve"> FINAME </t>
  </si>
  <si>
    <t xml:space="preserve"> FINEP</t>
  </si>
  <si>
    <t>TÍTULOS E VALORES MOBILIÁRIOS</t>
  </si>
  <si>
    <t xml:space="preserve"> LFT</t>
  </si>
  <si>
    <t xml:space="preserve"> Cotas de Fundos de Investimentos</t>
  </si>
  <si>
    <t>OUTRAS OBRIGAÇÕES</t>
  </si>
  <si>
    <t>OPERAÇÕES DE CRÉDITO</t>
  </si>
  <si>
    <t xml:space="preserve"> Sociais e Estatutárias</t>
  </si>
  <si>
    <t xml:space="preserve">Operações de Credito     </t>
  </si>
  <si>
    <t xml:space="preserve"> Fiscais e Previdenciárias</t>
  </si>
  <si>
    <t xml:space="preserve">   -  Setor Privado </t>
  </si>
  <si>
    <t xml:space="preserve"> Diversas</t>
  </si>
  <si>
    <t xml:space="preserve">   -  Setor Público</t>
  </si>
  <si>
    <t>(Provisão para Operações de Crédito)</t>
  </si>
  <si>
    <t>EXIGÍVEL A LONGO PRAZO</t>
  </si>
  <si>
    <t>OUTROS CRÉDITOS</t>
  </si>
  <si>
    <t xml:space="preserve"> Diversos</t>
  </si>
  <si>
    <t xml:space="preserve"> BNDES</t>
  </si>
  <si>
    <t>OUTROS VALORES E BENS</t>
  </si>
  <si>
    <t xml:space="preserve"> Bens não de Uso Próprio</t>
  </si>
  <si>
    <t xml:space="preserve"> Impairment de Bens não de Uso</t>
  </si>
  <si>
    <t>PATRIMÔNIO LÍQUIDO</t>
  </si>
  <si>
    <t xml:space="preserve"> Despesas Antecipadas</t>
  </si>
  <si>
    <t>CAPITAL SOCIAL</t>
  </si>
  <si>
    <t>REALIZÁVEL A LONGO PRAZO</t>
  </si>
  <si>
    <t xml:space="preserve"> Capital Social</t>
  </si>
  <si>
    <t xml:space="preserve"> Cotas de Fundos em Participação</t>
  </si>
  <si>
    <t>RESERVAS DE LUCROS</t>
  </si>
  <si>
    <t xml:space="preserve">Operações de Crédito   </t>
  </si>
  <si>
    <t>PERMANENTE</t>
  </si>
  <si>
    <t>IMOBILIZADO DE USO</t>
  </si>
  <si>
    <t>Edificações</t>
  </si>
  <si>
    <t>Instalações</t>
  </si>
  <si>
    <t>Móveis e Equipamentos</t>
  </si>
  <si>
    <t>Sistema de Comunicação</t>
  </si>
  <si>
    <t>Equipamento de Processamento de Dados</t>
  </si>
  <si>
    <t>Depreciações Acumuladas</t>
  </si>
  <si>
    <t>INTANGÍVEL</t>
  </si>
  <si>
    <t>Amortização Acumulada</t>
  </si>
  <si>
    <t>TOTAL</t>
  </si>
  <si>
    <t>As notas explicativas integram o conjunto das demonstrações contábeis</t>
  </si>
  <si>
    <t>Presidência                                                     Diretoria</t>
  </si>
  <si>
    <t xml:space="preserve">     Contador</t>
  </si>
  <si>
    <t>RECEITAS DE INTERMEDIAÇÃO FINANCEIRA</t>
  </si>
  <si>
    <t xml:space="preserve">   Receita de Operações de Crédito</t>
  </si>
  <si>
    <t xml:space="preserve">   Resultado de Operações com Títulos e Valores Mobiliários</t>
  </si>
  <si>
    <t>DESPESAS DE INTERMEDIAÇÃO FINANCEIRA</t>
  </si>
  <si>
    <t xml:space="preserve">   Provisão para Operações de Crédito</t>
  </si>
  <si>
    <t>RESULTADO BRUTO DA INTERMEDIAÇÃO FINANCEIRA</t>
  </si>
  <si>
    <t>OUTRAS RECEITAS/DESPESAS OPERACIONAIS</t>
  </si>
  <si>
    <t xml:space="preserve">   Receita de Prestação de Serviços</t>
  </si>
  <si>
    <t xml:space="preserve">   Despesa de Pessoal</t>
  </si>
  <si>
    <t xml:space="preserve">   Outras Despesas Administrativas</t>
  </si>
  <si>
    <t xml:space="preserve">   Despesas Tributárias</t>
  </si>
  <si>
    <t xml:space="preserve">   Outras Receitas Operacionais</t>
  </si>
  <si>
    <t xml:space="preserve">   Outras Despesas Operacionais</t>
  </si>
  <si>
    <t>RESULTADO OPERACIONAL</t>
  </si>
  <si>
    <t>RESULTADO NÃO OPERACIONAL</t>
  </si>
  <si>
    <t xml:space="preserve">RESULTADO ANTES DA TRIBUTAÇÃO S/LUCRO E PARTICIPAÇÕES </t>
  </si>
  <si>
    <t>IMPOSTO DE RENDA E CONTRIBUIÇÃO SOCIAL</t>
  </si>
  <si>
    <t xml:space="preserve">   Provisão para Imposto de Renda</t>
  </si>
  <si>
    <t xml:space="preserve">   Provisão para Contribuição Social S/ o Lucro</t>
  </si>
  <si>
    <t xml:space="preserve">   por ação do capital social </t>
  </si>
  <si>
    <t>Contador</t>
  </si>
  <si>
    <t>ESPECIFICAÇÕES</t>
  </si>
  <si>
    <t xml:space="preserve"> RESERVAS DE LUCROS</t>
  </si>
  <si>
    <t>LUCROS OU PREJUÍZOS ACUMULADOS</t>
  </si>
  <si>
    <t>TOTAIS</t>
  </si>
  <si>
    <t>LEGAL</t>
  </si>
  <si>
    <t>OUTRAS</t>
  </si>
  <si>
    <t>Destinações</t>
  </si>
  <si>
    <t xml:space="preserve">  Constituição de Reservas</t>
  </si>
  <si>
    <t>SALDOS EM 31/DEZ/19</t>
  </si>
  <si>
    <t>MUTAÇÕES DO PERÍODO</t>
  </si>
  <si>
    <t>SALDOS EM 31/DEZ/18</t>
  </si>
  <si>
    <t>AGÊNCIA DE FOMENTO DO ESTADO DO RIO DE JANEIRO S.A.</t>
  </si>
  <si>
    <t xml:space="preserve"> </t>
  </si>
  <si>
    <t>FLUXO DE CAIXA DAS ATIVIDADES OPERACIONAIS</t>
  </si>
  <si>
    <t xml:space="preserve">   Ajustado por:</t>
  </si>
  <si>
    <t xml:space="preserve">   Desvalorização de Outros Valores e Bens</t>
  </si>
  <si>
    <t xml:space="preserve">   Depreciações e Amortizações</t>
  </si>
  <si>
    <t>VARIAÇÃO DE ATIVOS E OBRIGAÇÕES</t>
  </si>
  <si>
    <t xml:space="preserve">  Redução (aumento) em Títulos Valores Mobiliários</t>
  </si>
  <si>
    <t xml:space="preserve">  Redução (aumento) em Operações de Crédito</t>
  </si>
  <si>
    <t xml:space="preserve">  Redução (aumento) em Outros Créditos</t>
  </si>
  <si>
    <t xml:space="preserve">  Redução (aumento) em Outros Valores e Bens</t>
  </si>
  <si>
    <t xml:space="preserve">  (Redução) aumento em Outras Obrigações</t>
  </si>
  <si>
    <t>ATIVIDADES DE INVESTIMENTOS</t>
  </si>
  <si>
    <t>ATIVIDADES DE FINANCIAMENTO</t>
  </si>
  <si>
    <t xml:space="preserve"> Aumento (Redução) em Obrigações p/Empréstimos e Repasses</t>
  </si>
  <si>
    <t>AUMENTO (REDUÇÃO) DO CAIXA OU EQUIVALENTE A CAIXA</t>
  </si>
  <si>
    <t>MODIFICAÇÃO  DO CAIXA OU EQUIVALENTE DE CAIXA</t>
  </si>
  <si>
    <t>As notas explicativas integram o conjunto das demonstrações contábeis.</t>
  </si>
  <si>
    <t xml:space="preserve"> Cotas dos Fundos Garantidores</t>
  </si>
  <si>
    <t>SALDOS EM 30/JUN/20</t>
  </si>
  <si>
    <t xml:space="preserve">  RESULTADO LÍQUIDO</t>
  </si>
  <si>
    <t>RESULTADO LÍQUIDO AJUSTADO</t>
  </si>
  <si>
    <t>AUMENTO (REDUÇÃO)  CAIXA OU EQUIVALENTE DE CAIXA</t>
  </si>
  <si>
    <t>CAIXA LÍQUIDO GERADO PELAS (APLICADO NAS) ATIVIDADES OPERACIONAIS</t>
  </si>
  <si>
    <t>CAIXA LÍQUIDO GERADO PELAS (APLICADO NAS) ATIVIDADES DE INVESTIMENTOS</t>
  </si>
  <si>
    <t>CAIXA LÍQUIDO GERADO PELAS (APLICADO NAS) ATIVIDADES DE FINANCIAMENTOS</t>
  </si>
  <si>
    <t xml:space="preserve">   Provisão para Perdas c/ Operações de Crédito</t>
  </si>
  <si>
    <t>RESULTADO LÍQUIDO DO PERÍODO</t>
  </si>
  <si>
    <t>Resultado Líquido do Período</t>
  </si>
  <si>
    <t>OUTROS RESULTADOS ABRANGENTES</t>
  </si>
  <si>
    <t>RESULTADO ABRANGENTE DO PERÍODO</t>
  </si>
  <si>
    <t>Licença e Direitos Autorais de Uso de Software</t>
  </si>
  <si>
    <t xml:space="preserve"> FUNGETUR</t>
  </si>
  <si>
    <t xml:space="preserve"> CEF</t>
  </si>
  <si>
    <t xml:space="preserve"> Recursos para Destinação Específica</t>
  </si>
  <si>
    <t xml:space="preserve"> Créditos Tributários</t>
  </si>
  <si>
    <t>PARTICIPAÇÕES ESTATUTÁRIAS NO LUCRO</t>
  </si>
  <si>
    <t xml:space="preserve">   Provisão Passivo Contingente</t>
  </si>
  <si>
    <t xml:space="preserve"> Vinculados a Prestação de Garantias</t>
  </si>
  <si>
    <t xml:space="preserve"> NTN</t>
  </si>
  <si>
    <t xml:space="preserve"> Créditos a Receber Funcine</t>
  </si>
  <si>
    <t xml:space="preserve">Andre Luiz Vila Verde Oliveira da Silva            Tatiane Dutra Rosa Peres  </t>
  </si>
  <si>
    <t>CNPJ: 05.940.203/0001-81</t>
  </si>
  <si>
    <t xml:space="preserve">EXECÍCIO FINDO EM </t>
  </si>
  <si>
    <t>SEGUNDO</t>
  </si>
  <si>
    <r>
      <t xml:space="preserve">   </t>
    </r>
    <r>
      <rPr>
        <sz val="10"/>
        <rFont val="Arial"/>
        <family val="2"/>
      </rPr>
      <t>Despesa de Captação – Finame / BNDES / Finep / Fungetur / CEF</t>
    </r>
  </si>
  <si>
    <t>PREJUÍZO ACUMULADO 2020</t>
  </si>
  <si>
    <t xml:space="preserve">     CRC/RJ 097576/O   Cpf: 933.857.061-49
</t>
  </si>
  <si>
    <t>Presidente                                                          Diretoria de Controladoria</t>
  </si>
  <si>
    <t>CRC/RJ 097576/O   Cpf: 933.857.061-49</t>
  </si>
  <si>
    <t>DEPÓSITOS</t>
  </si>
  <si>
    <t xml:space="preserve"> Depositos A Vista</t>
  </si>
  <si>
    <t>Juros Sobre o Capital Próprio (Efeito Líquido)</t>
  </si>
  <si>
    <t xml:space="preserve">  Reversão de Reservas</t>
  </si>
  <si>
    <t>Aumento de Capital com Reservas</t>
  </si>
  <si>
    <t>Aumento de Capital - incorporação JCP</t>
  </si>
  <si>
    <t xml:space="preserve">Andre Luiz Vila Verde Oliveira da Silva        Tatiane Dutra Rosa Peres  </t>
  </si>
  <si>
    <t>Presidente                                                         Diretoria de Controladoria</t>
  </si>
  <si>
    <t>SALDOS EM 31/DEZ/20</t>
  </si>
  <si>
    <t>Resultado Líquido do Semestre</t>
  </si>
  <si>
    <t>DEMONSTRAÇÃO DAS MUTAÇÕES DO PATRIMÔNIO LÍQUIDO DOS EXERCÍCIOS FINDOS EM 31 DE DEZEMBRO DE 2020 E 2019 - em R$ mil</t>
  </si>
  <si>
    <t>BALANÇO PATRIMONIAL EM 31 DE DEZEMBRO DE 2019 e 2020 - em R$ mil</t>
  </si>
  <si>
    <t>DEMONSTRAÇÃO DO RESULTADO DOS EXERCÍCIOS FINDOS EM 31 DE DEZEMBRO DE 2020 E 2019 - em R$ mil</t>
  </si>
  <si>
    <t>DEMONSTRAÇÃO DO RESULTADO ABRANGENTE DOS EXERCÍCIOS FINDOS EM 31 DE DEZEMBRO DE 2020 E 2019 - em R$ mil</t>
  </si>
  <si>
    <t xml:space="preserve">DEMONSTRAÇÃO DOS FLUXOS DE CAIXA DOS EXERCÍCIOS FINDOS EM 31 DE DEZEMBRO DE 2020 E 2019 (MÉTODO INDIRETO) - em R$ mil  </t>
  </si>
  <si>
    <t>SEMESTRE 2020</t>
  </si>
  <si>
    <t xml:space="preserve">   Ajuste Efeito Líquido JCP</t>
  </si>
  <si>
    <t xml:space="preserve">  (Redução) aumento em Depósitos</t>
  </si>
  <si>
    <t xml:space="preserve">  Aquisição de Imobilizado de Uso e Ativo Intangível</t>
  </si>
  <si>
    <t xml:space="preserve">  Baixa de Imobilizados/Intangível</t>
  </si>
  <si>
    <t xml:space="preserve"> Aumento de Capital - incorporação JCP</t>
  </si>
  <si>
    <t xml:space="preserve">  Disponibilidades no Início Período</t>
  </si>
  <si>
    <t xml:space="preserve">   Disponibilidades no Final Período</t>
  </si>
  <si>
    <t xml:space="preserve">     Erika Elizabete de Oliveira Silva Mattioli</t>
  </si>
  <si>
    <t>Erika Elizabete de Oliveira Silva Mattioli</t>
  </si>
  <si>
    <t xml:space="preserve"> Cotas de Fundos em Participação </t>
  </si>
</sst>
</file>

<file path=xl/styles.xml><?xml version="1.0" encoding="utf-8"?>
<styleSheet xmlns="http://schemas.openxmlformats.org/spreadsheetml/2006/main">
  <numFmts count="4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* #,##0_);_(* \(#,##0\);_(* &quot;-&quot;_);_(@_)"/>
    <numFmt numFmtId="176" formatCode="_(&quot;R$&quot;* #,##0.00_);_(&quot;R$&quot;* \(#,##0.00\);_(&quot;R$&quot;* &quot;-&quot;??_);_(@_)"/>
    <numFmt numFmtId="177" formatCode="_(* #,##0.00_);_(* \(#,##0.00\);_(* &quot;-&quot;??_);_(@_)"/>
    <numFmt numFmtId="178" formatCode="_(* #,##0_);_(* \(#,##0\);_(* &quot;-&quot;??_);_(@_)"/>
    <numFmt numFmtId="179" formatCode="#,##0.00\ ;&quot; (&quot;#,##0.00\);&quot; -&quot;#\ ;@\ "/>
    <numFmt numFmtId="180" formatCode="#,##0\ ;&quot; (&quot;#,##0\);&quot; -&quot;#\ ;@\ "/>
    <numFmt numFmtId="181" formatCode="#,##0.0;\-#,##0.0"/>
    <numFmt numFmtId="182" formatCode="#,##0.0_);\(#,##0.0\)"/>
    <numFmt numFmtId="183" formatCode="#,##0.00\ ;&quot; (&quot;#,##0.00\);&quot; -&quot;#.0\ ;@\ "/>
    <numFmt numFmtId="184" formatCode="0.0000000000"/>
    <numFmt numFmtId="185" formatCode="#,##0.0000\ ;&quot; (&quot;#,##0.0000\);&quot; -&quot;#.0000\ ;@\ "/>
    <numFmt numFmtId="186" formatCode="_(&quot;R$ &quot;* #,##0.00_);_(&quot;R$ &quot;* \(#,##0.00\);_(&quot;R$ &quot;* &quot;-&quot;??_);_(@_)"/>
    <numFmt numFmtId="187" formatCode="[$-416]dddd\,\ d&quot; de &quot;mmmm&quot; de &quot;yyyy"/>
    <numFmt numFmtId="188" formatCode="_(* #,##0.0_);_(* \(#,##0.0\);_(* &quot;-&quot;?_);_(@_)"/>
    <numFmt numFmtId="189" formatCode="#,##0.0\ ;&quot; (&quot;#,##0.0\);&quot; -&quot;#\ ;@\ "/>
    <numFmt numFmtId="190" formatCode="#,##0.0\ ;&quot; (&quot;#,##0.0\);&quot; -&quot;#.0\ ;@\ "/>
    <numFmt numFmtId="191" formatCode="#,##0.00\ ;&quot; (&quot;#,##0.00\);&quot; -&quot;#.00\ ;@\ "/>
    <numFmt numFmtId="192" formatCode="#,##0.000\ ;&quot; (&quot;#,##0.000\);&quot; -&quot;#.000\ ;@\ "/>
    <numFmt numFmtId="193" formatCode="#,##0.00000\ ;&quot; (&quot;#,##0.00000\);&quot; -&quot;#.00000\ ;@\ "/>
    <numFmt numFmtId="194" formatCode="_(* #,##0.0_);_(* \(#,##0.0\);_(* &quot;-&quot;??_);_(@_)"/>
    <numFmt numFmtId="195" formatCode="_(* #,##0.000_);_(* \(#,##0.000\);_(* &quot;-&quot;??_);_(@_)"/>
    <numFmt numFmtId="196" formatCode="#,##0.000000\ ;&quot; (&quot;#,##0.000000\);&quot; -&quot;#.000000\ ;@\ "/>
    <numFmt numFmtId="197" formatCode="_(* #,##0.0000_);_(* \(#,##0.0000\);_(* &quot;-&quot;??_);_(@_)"/>
    <numFmt numFmtId="198" formatCode="_(* #,##0.00000_);_(* \(#,##0.00000\);_(* &quot;-&quot;??_);_(@_)"/>
    <numFmt numFmtId="199" formatCode="_(* #,##0.000000_);_(* \(#,##0.000000\);_(* &quot;-&quot;??_);_(@_)"/>
    <numFmt numFmtId="200" formatCode="#,##0.00######"/>
    <numFmt numFmtId="201" formatCode="#,##0.00000000"/>
    <numFmt numFmtId="202" formatCode="#,##0.0"/>
    <numFmt numFmtId="203" formatCode="0.0%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name val="Bitstream Vera Sans"/>
      <family val="2"/>
    </font>
    <font>
      <b/>
      <sz val="10"/>
      <name val="Bitstream Vera Sans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double"/>
      <sz val="10"/>
      <name val="Arial"/>
      <family val="2"/>
    </font>
    <font>
      <sz val="10"/>
      <name val="Luxi Sans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>
        <color indexed="8"/>
      </bottom>
    </border>
    <border>
      <left style="thin"/>
      <right style="thin"/>
      <top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0" fillId="0" borderId="0" applyFill="0" applyBorder="0" applyAlignment="0" applyProtection="0"/>
    <xf numFmtId="169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38" fillId="32" borderId="4" applyNumberFormat="0" applyFont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ill="0" applyBorder="0" applyAlignment="0" applyProtection="0"/>
    <xf numFmtId="9" fontId="38" fillId="0" borderId="0" applyFont="0" applyFill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0" fontId="0" fillId="0" borderId="0" applyFill="0" applyBorder="0" applyAlignment="0" applyProtection="0"/>
    <xf numFmtId="177" fontId="38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7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38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78" fontId="5" fillId="0" borderId="0" xfId="0" applyNumberFormat="1" applyFont="1" applyFill="1" applyBorder="1" applyAlignment="1">
      <alignment/>
    </xf>
    <xf numFmtId="175" fontId="5" fillId="0" borderId="0" xfId="0" applyNumberFormat="1" applyFont="1" applyFill="1" applyBorder="1" applyAlignment="1">
      <alignment/>
    </xf>
    <xf numFmtId="1" fontId="57" fillId="0" borderId="0" xfId="99" applyNumberFormat="1" applyFont="1" applyAlignment="1">
      <alignment horizontal="left"/>
    </xf>
    <xf numFmtId="175" fontId="5" fillId="0" borderId="0" xfId="95" applyNumberFormat="1" applyFont="1" applyFill="1" applyBorder="1" applyAlignment="1" applyProtection="1">
      <alignment/>
      <protection/>
    </xf>
    <xf numFmtId="178" fontId="0" fillId="0" borderId="0" xfId="0" applyNumberFormat="1" applyFont="1" applyFill="1" applyAlignment="1">
      <alignment/>
    </xf>
    <xf numFmtId="0" fontId="6" fillId="0" borderId="0" xfId="0" applyFont="1" applyBorder="1" applyAlignment="1">
      <alignment/>
    </xf>
    <xf numFmtId="175" fontId="0" fillId="0" borderId="0" xfId="0" applyNumberFormat="1" applyFont="1" applyFill="1" applyBorder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Fill="1" applyAlignment="1">
      <alignment horizontal="left"/>
    </xf>
    <xf numFmtId="39" fontId="0" fillId="0" borderId="0" xfId="0" applyNumberFormat="1" applyFont="1" applyAlignment="1">
      <alignment/>
    </xf>
    <xf numFmtId="175" fontId="5" fillId="0" borderId="0" xfId="95" applyNumberFormat="1" applyFont="1" applyFill="1" applyBorder="1" applyAlignment="1" applyProtection="1">
      <alignment horizontal="right"/>
      <protection/>
    </xf>
    <xf numFmtId="175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178" fontId="0" fillId="0" borderId="0" xfId="95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178" fontId="58" fillId="0" borderId="0" xfId="0" applyNumberFormat="1" applyFont="1" applyFill="1" applyAlignment="1">
      <alignment/>
    </xf>
    <xf numFmtId="180" fontId="0" fillId="0" borderId="0" xfId="95" applyNumberFormat="1" applyFill="1" applyAlignment="1">
      <alignment/>
    </xf>
    <xf numFmtId="4" fontId="0" fillId="0" borderId="0" xfId="0" applyNumberFormat="1" applyFont="1" applyAlignment="1">
      <alignment/>
    </xf>
    <xf numFmtId="4" fontId="4" fillId="0" borderId="0" xfId="0" applyNumberFormat="1" applyFont="1" applyAlignment="1">
      <alignment horizontal="left"/>
    </xf>
    <xf numFmtId="4" fontId="0" fillId="0" borderId="0" xfId="95" applyNumberFormat="1" applyFont="1" applyFill="1" applyBorder="1" applyAlignment="1" applyProtection="1">
      <alignment/>
      <protection/>
    </xf>
    <xf numFmtId="4" fontId="4" fillId="0" borderId="0" xfId="95" applyNumberFormat="1" applyFont="1" applyFill="1" applyBorder="1" applyAlignment="1" applyProtection="1">
      <alignment horizontal="left"/>
      <protection/>
    </xf>
    <xf numFmtId="178" fontId="5" fillId="0" borderId="0" xfId="95" applyNumberFormat="1" applyFont="1" applyFill="1" applyBorder="1" applyAlignment="1" applyProtection="1">
      <alignment horizontal="right"/>
      <protection/>
    </xf>
    <xf numFmtId="178" fontId="9" fillId="0" borderId="0" xfId="95" applyNumberFormat="1" applyFont="1" applyFill="1" applyBorder="1" applyAlignment="1" applyProtection="1">
      <alignment horizontal="right"/>
      <protection/>
    </xf>
    <xf numFmtId="182" fontId="0" fillId="0" borderId="0" xfId="95" applyNumberFormat="1" applyFont="1" applyAlignment="1">
      <alignment/>
    </xf>
    <xf numFmtId="178" fontId="0" fillId="0" borderId="0" xfId="95" applyNumberFormat="1" applyFont="1" applyAlignment="1">
      <alignment/>
    </xf>
    <xf numFmtId="18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Alignment="1">
      <alignment/>
    </xf>
    <xf numFmtId="3" fontId="9" fillId="0" borderId="0" xfId="95" applyNumberFormat="1" applyFont="1" applyFill="1" applyBorder="1" applyAlignment="1" applyProtection="1">
      <alignment horizontal="right"/>
      <protection/>
    </xf>
    <xf numFmtId="1" fontId="9" fillId="0" borderId="0" xfId="95" applyNumberFormat="1" applyFont="1" applyFill="1" applyBorder="1" applyAlignment="1" applyProtection="1">
      <alignment horizontal="right"/>
      <protection/>
    </xf>
    <xf numFmtId="182" fontId="0" fillId="0" borderId="0" xfId="0" applyNumberFormat="1" applyFont="1" applyAlignment="1">
      <alignment/>
    </xf>
    <xf numFmtId="179" fontId="4" fillId="0" borderId="0" xfId="0" applyNumberFormat="1" applyFont="1" applyBorder="1" applyAlignment="1">
      <alignment horizontal="left" vertical="center" indent="1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indent="2"/>
    </xf>
    <xf numFmtId="182" fontId="0" fillId="0" borderId="0" xfId="0" applyNumberFormat="1" applyFont="1" applyBorder="1" applyAlignment="1">
      <alignment horizontal="left" indent="2"/>
    </xf>
    <xf numFmtId="0" fontId="0" fillId="0" borderId="0" xfId="0" applyFont="1" applyBorder="1" applyAlignment="1">
      <alignment horizontal="left" indent="2"/>
    </xf>
    <xf numFmtId="179" fontId="0" fillId="0" borderId="0" xfId="0" applyNumberFormat="1" applyFont="1" applyBorder="1" applyAlignment="1">
      <alignment horizontal="left" indent="1"/>
    </xf>
    <xf numFmtId="39" fontId="4" fillId="0" borderId="0" xfId="0" applyNumberFormat="1" applyFont="1" applyAlignment="1">
      <alignment/>
    </xf>
    <xf numFmtId="39" fontId="10" fillId="0" borderId="0" xfId="0" applyNumberFormat="1" applyFont="1" applyFill="1" applyBorder="1" applyAlignment="1">
      <alignment horizontal="center"/>
    </xf>
    <xf numFmtId="39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39" fontId="0" fillId="0" borderId="0" xfId="0" applyNumberFormat="1" applyFont="1" applyFill="1" applyAlignment="1">
      <alignment horizontal="right"/>
    </xf>
    <xf numFmtId="180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80" fontId="0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0" fontId="0" fillId="0" borderId="0" xfId="95" applyNumberFormat="1" applyFont="1" applyFill="1" applyBorder="1" applyAlignment="1" applyProtection="1">
      <alignment/>
      <protection/>
    </xf>
    <xf numFmtId="180" fontId="5" fillId="0" borderId="0" xfId="0" applyNumberFormat="1" applyFont="1" applyFill="1" applyAlignment="1">
      <alignment/>
    </xf>
    <xf numFmtId="179" fontId="0" fillId="0" borderId="0" xfId="95" applyAlignment="1">
      <alignment/>
    </xf>
    <xf numFmtId="180" fontId="5" fillId="0" borderId="0" xfId="95" applyNumberFormat="1" applyFont="1" applyFill="1" applyBorder="1" applyAlignment="1" applyProtection="1">
      <alignment/>
      <protection/>
    </xf>
    <xf numFmtId="39" fontId="0" fillId="0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3" fontId="5" fillId="0" borderId="0" xfId="95" applyNumberFormat="1" applyFont="1" applyFill="1" applyBorder="1" applyAlignment="1" applyProtection="1">
      <alignment/>
      <protection/>
    </xf>
    <xf numFmtId="180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83" fontId="5" fillId="0" borderId="0" xfId="95" applyNumberFormat="1" applyFont="1" applyFill="1" applyBorder="1" applyAlignment="1" applyProtection="1">
      <alignment/>
      <protection/>
    </xf>
    <xf numFmtId="39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vertical="center"/>
    </xf>
    <xf numFmtId="39" fontId="0" fillId="0" borderId="0" xfId="0" applyNumberFormat="1" applyFont="1" applyAlignment="1">
      <alignment horizontal="right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180" fontId="13" fillId="0" borderId="11" xfId="0" applyNumberFormat="1" applyFont="1" applyFill="1" applyBorder="1" applyAlignment="1">
      <alignment/>
    </xf>
    <xf numFmtId="0" fontId="13" fillId="0" borderId="11" xfId="0" applyFont="1" applyFill="1" applyBorder="1" applyAlignment="1">
      <alignment/>
    </xf>
    <xf numFmtId="41" fontId="13" fillId="0" borderId="11" xfId="0" applyNumberFormat="1" applyFont="1" applyFill="1" applyBorder="1" applyAlignment="1">
      <alignment horizontal="right"/>
    </xf>
    <xf numFmtId="0" fontId="0" fillId="0" borderId="0" xfId="0" applyFont="1" applyAlignment="1" quotePrefix="1">
      <alignment/>
    </xf>
    <xf numFmtId="175" fontId="13" fillId="0" borderId="12" xfId="0" applyNumberFormat="1" applyFont="1" applyFill="1" applyBorder="1" applyAlignment="1">
      <alignment horizontal="right"/>
    </xf>
    <xf numFmtId="175" fontId="13" fillId="0" borderId="11" xfId="0" applyNumberFormat="1" applyFont="1" applyFill="1" applyBorder="1" applyAlignment="1">
      <alignment horizontal="right"/>
    </xf>
    <xf numFmtId="179" fontId="0" fillId="0" borderId="0" xfId="95" applyBorder="1" applyAlignment="1">
      <alignment/>
    </xf>
    <xf numFmtId="179" fontId="0" fillId="34" borderId="0" xfId="95" applyFill="1" applyBorder="1" applyAlignment="1">
      <alignment/>
    </xf>
    <xf numFmtId="0" fontId="12" fillId="0" borderId="0" xfId="0" applyFont="1" applyBorder="1" applyAlignment="1">
      <alignment horizontal="left"/>
    </xf>
    <xf numFmtId="179" fontId="0" fillId="0" borderId="0" xfId="95" applyBorder="1" applyAlignment="1">
      <alignment horizontal="center"/>
    </xf>
    <xf numFmtId="0" fontId="14" fillId="0" borderId="0" xfId="0" applyFont="1" applyBorder="1" applyAlignment="1">
      <alignment horizontal="left" indent="2"/>
    </xf>
    <xf numFmtId="0" fontId="14" fillId="0" borderId="0" xfId="0" applyFont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39" fontId="12" fillId="0" borderId="0" xfId="0" applyNumberFormat="1" applyFont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39" fontId="5" fillId="0" borderId="0" xfId="0" applyNumberFormat="1" applyFont="1" applyBorder="1" applyAlignment="1">
      <alignment horizontal="right"/>
    </xf>
    <xf numFmtId="180" fontId="0" fillId="0" borderId="0" xfId="95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95" applyNumberFormat="1" applyFont="1" applyFill="1" applyBorder="1" applyAlignment="1" applyProtection="1">
      <alignment horizontal="right"/>
      <protection/>
    </xf>
    <xf numFmtId="180" fontId="0" fillId="0" borderId="0" xfId="0" applyNumberFormat="1" applyFont="1" applyFill="1" applyAlignment="1">
      <alignment horizontal="right"/>
    </xf>
    <xf numFmtId="180" fontId="0" fillId="0" borderId="13" xfId="95" applyNumberFormat="1" applyFont="1" applyFill="1" applyBorder="1" applyAlignment="1" applyProtection="1">
      <alignment horizontal="right"/>
      <protection/>
    </xf>
    <xf numFmtId="180" fontId="0" fillId="0" borderId="0" xfId="95" applyNumberFormat="1" applyFont="1" applyFill="1" applyBorder="1" applyAlignment="1" applyProtection="1">
      <alignment horizontal="right"/>
      <protection/>
    </xf>
    <xf numFmtId="180" fontId="0" fillId="0" borderId="14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56" applyNumberFormat="1" applyFont="1" applyFill="1" applyBorder="1" applyAlignment="1">
      <alignment horizontal="right"/>
      <protection/>
    </xf>
    <xf numFmtId="180" fontId="0" fillId="0" borderId="0" xfId="0" applyNumberFormat="1" applyFont="1" applyBorder="1" applyAlignment="1">
      <alignment horizontal="right"/>
    </xf>
    <xf numFmtId="180" fontId="0" fillId="0" borderId="13" xfId="0" applyNumberFormat="1" applyFont="1" applyFill="1" applyBorder="1" applyAlignment="1">
      <alignment horizontal="right"/>
    </xf>
    <xf numFmtId="180" fontId="0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185" fontId="0" fillId="0" borderId="0" xfId="0" applyNumberFormat="1" applyFont="1" applyFill="1" applyAlignment="1">
      <alignment horizontal="right"/>
    </xf>
    <xf numFmtId="3" fontId="5" fillId="0" borderId="0" xfId="95" applyNumberFormat="1" applyFont="1" applyFill="1" applyBorder="1" applyAlignment="1" applyProtection="1">
      <alignment horizontal="right"/>
      <protection/>
    </xf>
    <xf numFmtId="3" fontId="15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13" fillId="0" borderId="11" xfId="0" applyFont="1" applyBorder="1" applyAlignment="1">
      <alignment/>
    </xf>
    <xf numFmtId="41" fontId="13" fillId="0" borderId="15" xfId="0" applyNumberFormat="1" applyFont="1" applyFill="1" applyBorder="1" applyAlignment="1">
      <alignment horizontal="right"/>
    </xf>
    <xf numFmtId="180" fontId="0" fillId="0" borderId="0" xfId="95" applyNumberFormat="1" applyFont="1" applyFill="1" applyBorder="1" applyAlignment="1">
      <alignment/>
    </xf>
    <xf numFmtId="180" fontId="0" fillId="0" borderId="16" xfId="95" applyNumberFormat="1" applyFont="1" applyFill="1" applyBorder="1" applyAlignment="1" applyProtection="1">
      <alignment horizontal="right"/>
      <protection/>
    </xf>
    <xf numFmtId="180" fontId="0" fillId="0" borderId="17" xfId="0" applyNumberFormat="1" applyFont="1" applyFill="1" applyBorder="1" applyAlignment="1">
      <alignment horizontal="right"/>
    </xf>
    <xf numFmtId="180" fontId="0" fillId="0" borderId="16" xfId="0" applyNumberFormat="1" applyFont="1" applyFill="1" applyBorder="1" applyAlignment="1">
      <alignment horizontal="right"/>
    </xf>
    <xf numFmtId="185" fontId="0" fillId="0" borderId="0" xfId="0" applyNumberFormat="1" applyFont="1" applyFill="1" applyBorder="1" applyAlignment="1">
      <alignment horizontal="right"/>
    </xf>
    <xf numFmtId="180" fontId="4" fillId="0" borderId="0" xfId="95" applyNumberFormat="1" applyFont="1" applyFill="1" applyBorder="1" applyAlignment="1">
      <alignment/>
    </xf>
    <xf numFmtId="180" fontId="0" fillId="0" borderId="0" xfId="95" applyNumberFormat="1" applyAlignment="1">
      <alignment/>
    </xf>
    <xf numFmtId="179" fontId="0" fillId="0" borderId="0" xfId="95" applyFill="1" applyBorder="1" applyAlignment="1">
      <alignment/>
    </xf>
    <xf numFmtId="179" fontId="0" fillId="0" borderId="0" xfId="95" applyFill="1" applyAlignment="1">
      <alignment/>
    </xf>
    <xf numFmtId="191" fontId="4" fillId="0" borderId="0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180" fontId="0" fillId="0" borderId="0" xfId="95" applyNumberFormat="1" applyAlignment="1">
      <alignment horizontal="right"/>
    </xf>
    <xf numFmtId="39" fontId="10" fillId="0" borderId="0" xfId="0" applyNumberFormat="1" applyFont="1" applyFill="1" applyAlignment="1">
      <alignment horizontal="center"/>
    </xf>
    <xf numFmtId="179" fontId="0" fillId="0" borderId="0" xfId="0" applyNumberFormat="1" applyFont="1" applyFill="1" applyBorder="1" applyAlignment="1">
      <alignment horizontal="left" indent="1"/>
    </xf>
    <xf numFmtId="4" fontId="12" fillId="0" borderId="0" xfId="0" applyNumberFormat="1" applyFont="1" applyBorder="1" applyAlignment="1">
      <alignment horizontal="center"/>
    </xf>
    <xf numFmtId="0" fontId="12" fillId="33" borderId="10" xfId="0" applyFont="1" applyFill="1" applyBorder="1" applyAlignment="1">
      <alignment horizontal="left"/>
    </xf>
    <xf numFmtId="180" fontId="12" fillId="0" borderId="1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180" fontId="12" fillId="0" borderId="18" xfId="0" applyNumberFormat="1" applyFont="1" applyFill="1" applyBorder="1" applyAlignment="1">
      <alignment/>
    </xf>
    <xf numFmtId="0" fontId="17" fillId="33" borderId="10" xfId="0" applyFont="1" applyFill="1" applyBorder="1" applyAlignment="1">
      <alignment/>
    </xf>
    <xf numFmtId="180" fontId="17" fillId="0" borderId="10" xfId="0" applyNumberFormat="1" applyFont="1" applyFill="1" applyBorder="1" applyAlignment="1">
      <alignment/>
    </xf>
    <xf numFmtId="0" fontId="12" fillId="34" borderId="10" xfId="0" applyFont="1" applyFill="1" applyBorder="1" applyAlignment="1">
      <alignment horizontal="left"/>
    </xf>
    <xf numFmtId="41" fontId="12" fillId="0" borderId="10" xfId="0" applyNumberFormat="1" applyFont="1" applyFill="1" applyBorder="1" applyAlignment="1">
      <alignment horizontal="right"/>
    </xf>
    <xf numFmtId="39" fontId="10" fillId="0" borderId="0" xfId="0" applyNumberFormat="1" applyFont="1" applyBorder="1" applyAlignment="1">
      <alignment/>
    </xf>
    <xf numFmtId="175" fontId="13" fillId="0" borderId="19" xfId="0" applyNumberFormat="1" applyFont="1" applyFill="1" applyBorder="1" applyAlignment="1">
      <alignment horizontal="right"/>
    </xf>
    <xf numFmtId="180" fontId="0" fillId="0" borderId="0" xfId="95" applyNumberFormat="1" applyFont="1" applyAlignment="1">
      <alignment/>
    </xf>
    <xf numFmtId="191" fontId="5" fillId="0" borderId="0" xfId="95" applyNumberFormat="1" applyFont="1" applyFill="1" applyBorder="1" applyAlignment="1" applyProtection="1">
      <alignment/>
      <protection/>
    </xf>
    <xf numFmtId="180" fontId="0" fillId="0" borderId="0" xfId="95" applyNumberFormat="1" applyFont="1" applyFill="1" applyAlignment="1">
      <alignment/>
    </xf>
    <xf numFmtId="180" fontId="0" fillId="0" borderId="0" xfId="56" applyNumberFormat="1" applyFont="1" applyFill="1" applyBorder="1" applyAlignment="1">
      <alignment horizontal="right"/>
      <protection/>
    </xf>
    <xf numFmtId="41" fontId="13" fillId="0" borderId="0" xfId="0" applyNumberFormat="1" applyFont="1" applyBorder="1" applyAlignment="1">
      <alignment/>
    </xf>
    <xf numFmtId="180" fontId="13" fillId="0" borderId="15" xfId="0" applyNumberFormat="1" applyFont="1" applyFill="1" applyBorder="1" applyAlignment="1">
      <alignment/>
    </xf>
    <xf numFmtId="41" fontId="17" fillId="0" borderId="10" xfId="0" applyNumberFormat="1" applyFont="1" applyFill="1" applyBorder="1" applyAlignment="1">
      <alignment horizontal="right"/>
    </xf>
    <xf numFmtId="179" fontId="4" fillId="0" borderId="0" xfId="0" applyNumberFormat="1" applyFont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9" fontId="10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39" fontId="12" fillId="0" borderId="0" xfId="0" applyNumberFormat="1" applyFont="1" applyAlignment="1">
      <alignment horizontal="center"/>
    </xf>
  </cellXfs>
  <cellStyles count="8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Moeda 3 2" xfId="51"/>
    <cellStyle name="Neutra" xfId="52"/>
    <cellStyle name="Normal 10" xfId="53"/>
    <cellStyle name="Normal 1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 7" xfId="67"/>
    <cellStyle name="Normal 7 2" xfId="68"/>
    <cellStyle name="Normal 8" xfId="69"/>
    <cellStyle name="Normal 8 2" xfId="70"/>
    <cellStyle name="Normal 9" xfId="71"/>
    <cellStyle name="Normal 9 2" xfId="72"/>
    <cellStyle name="Normal 9 3" xfId="73"/>
    <cellStyle name="Nota" xfId="74"/>
    <cellStyle name="Nota 2" xfId="75"/>
    <cellStyle name="Percent" xfId="76"/>
    <cellStyle name="Porcentagem 2" xfId="77"/>
    <cellStyle name="Porcentagem 3" xfId="78"/>
    <cellStyle name="Porcentagem 3 2" xfId="79"/>
    <cellStyle name="Saída" xfId="80"/>
    <cellStyle name="Comma [0]" xfId="81"/>
    <cellStyle name="Separador de milhares 2" xfId="82"/>
    <cellStyle name="Separador de milhares 2 2" xfId="83"/>
    <cellStyle name="Separador de milhares 3" xfId="84"/>
    <cellStyle name="Separador de milhares 4" xfId="85"/>
    <cellStyle name="Separador de milhares 5" xfId="86"/>
    <cellStyle name="Texto de Aviso" xfId="87"/>
    <cellStyle name="Texto Explicativo" xfId="88"/>
    <cellStyle name="Título" xfId="89"/>
    <cellStyle name="Título 1" xfId="90"/>
    <cellStyle name="Título 2" xfId="91"/>
    <cellStyle name="Título 3" xfId="92"/>
    <cellStyle name="Título 4" xfId="93"/>
    <cellStyle name="Total" xfId="94"/>
    <cellStyle name="Comma" xfId="95"/>
    <cellStyle name="Vírgula 2" xfId="96"/>
    <cellStyle name="Vírgula 2 2" xfId="97"/>
    <cellStyle name="Vírgula 3" xfId="98"/>
    <cellStyle name="Vírgula 4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55</xdr:row>
      <xdr:rowOff>9525</xdr:rowOff>
    </xdr:from>
    <xdr:to>
      <xdr:col>8</xdr:col>
      <xdr:colOff>781050</xdr:colOff>
      <xdr:row>75</xdr:row>
      <xdr:rowOff>190500</xdr:rowOff>
    </xdr:to>
    <xdr:sp>
      <xdr:nvSpPr>
        <xdr:cNvPr id="1" name="Conector reto 1"/>
        <xdr:cNvSpPr>
          <a:spLocks/>
        </xdr:cNvSpPr>
      </xdr:nvSpPr>
      <xdr:spPr>
        <a:xfrm>
          <a:off x="6315075" y="10210800"/>
          <a:ext cx="5448300" cy="41814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1990725</xdr:colOff>
      <xdr:row>3</xdr:row>
      <xdr:rowOff>9525</xdr:rowOff>
    </xdr:from>
    <xdr:to>
      <xdr:col>5</xdr:col>
      <xdr:colOff>3505200</xdr:colOff>
      <xdr:row>9</xdr:row>
      <xdr:rowOff>142875</xdr:rowOff>
    </xdr:to>
    <xdr:pic>
      <xdr:nvPicPr>
        <xdr:cNvPr id="2" name="Imagem 2" descr="banner officio_Pranchet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495300"/>
          <a:ext cx="76485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1</xdr:row>
      <xdr:rowOff>9525</xdr:rowOff>
    </xdr:from>
    <xdr:to>
      <xdr:col>5</xdr:col>
      <xdr:colOff>133350</xdr:colOff>
      <xdr:row>6</xdr:row>
      <xdr:rowOff>114300</xdr:rowOff>
    </xdr:to>
    <xdr:pic>
      <xdr:nvPicPr>
        <xdr:cNvPr id="1" name="Imagem 2" descr="banner officio_Pranchet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71450"/>
          <a:ext cx="6553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1447800</xdr:colOff>
      <xdr:row>0</xdr:row>
      <xdr:rowOff>47625</xdr:rowOff>
    </xdr:from>
    <xdr:to>
      <xdr:col>4</xdr:col>
      <xdr:colOff>857250</xdr:colOff>
      <xdr:row>5</xdr:row>
      <xdr:rowOff>104775</xdr:rowOff>
    </xdr:to>
    <xdr:pic>
      <xdr:nvPicPr>
        <xdr:cNvPr id="1" name="Imagem 2" descr="banner officio_Pranchet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47625"/>
          <a:ext cx="6562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1428750</xdr:colOff>
      <xdr:row>0</xdr:row>
      <xdr:rowOff>104775</xdr:rowOff>
    </xdr:from>
    <xdr:to>
      <xdr:col>4</xdr:col>
      <xdr:colOff>304800</xdr:colOff>
      <xdr:row>6</xdr:row>
      <xdr:rowOff>95250</xdr:rowOff>
    </xdr:to>
    <xdr:pic>
      <xdr:nvPicPr>
        <xdr:cNvPr id="1" name="Imagem 2" descr="banner officio_Pranchet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04775"/>
          <a:ext cx="6696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1447800</xdr:colOff>
      <xdr:row>0</xdr:row>
      <xdr:rowOff>47625</xdr:rowOff>
    </xdr:from>
    <xdr:to>
      <xdr:col>4</xdr:col>
      <xdr:colOff>857250</xdr:colOff>
      <xdr:row>5</xdr:row>
      <xdr:rowOff>104775</xdr:rowOff>
    </xdr:to>
    <xdr:pic>
      <xdr:nvPicPr>
        <xdr:cNvPr id="1" name="Imagem 2" descr="banner officio_Pranchet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47625"/>
          <a:ext cx="6562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N86"/>
  <sheetViews>
    <sheetView showGridLines="0" tabSelected="1" zoomScale="80" zoomScaleNormal="80" zoomScaleSheetLayoutView="100" zoomScalePageLayoutView="0" workbookViewId="0" topLeftCell="A1">
      <selection activeCell="F42" sqref="F42"/>
    </sheetView>
  </sheetViews>
  <sheetFormatPr defaultColWidth="14.7109375" defaultRowHeight="12.75"/>
  <cols>
    <col min="1" max="1" width="46.57421875" style="1" customWidth="1"/>
    <col min="2" max="2" width="3.421875" style="4" customWidth="1"/>
    <col min="3" max="3" width="15.28125" style="40" customWidth="1"/>
    <col min="4" max="4" width="15.28125" style="19" customWidth="1"/>
    <col min="5" max="5" width="11.421875" style="1" customWidth="1"/>
    <col min="6" max="6" width="54.421875" style="1" customWidth="1"/>
    <col min="7" max="7" width="3.57421875" style="4" customWidth="1"/>
    <col min="8" max="8" width="14.7109375" style="37" customWidth="1"/>
    <col min="9" max="9" width="14.7109375" style="1" customWidth="1"/>
    <col min="10" max="10" width="14.7109375" style="132" customWidth="1"/>
    <col min="11" max="11" width="22.7109375" style="1" customWidth="1"/>
    <col min="12" max="12" width="18.7109375" style="1" customWidth="1"/>
    <col min="13" max="16384" width="14.7109375" style="1" customWidth="1"/>
  </cols>
  <sheetData>
    <row r="12" spans="1:9" ht="15.75" customHeight="1">
      <c r="A12" s="159" t="s">
        <v>0</v>
      </c>
      <c r="B12" s="159"/>
      <c r="C12" s="159"/>
      <c r="D12" s="159"/>
      <c r="E12" s="159"/>
      <c r="F12" s="159"/>
      <c r="G12" s="159"/>
      <c r="H12" s="159"/>
      <c r="I12" s="159"/>
    </row>
    <row r="13" spans="1:9" ht="15.75" customHeight="1">
      <c r="A13" s="159" t="s">
        <v>127</v>
      </c>
      <c r="B13" s="159"/>
      <c r="C13" s="159"/>
      <c r="D13" s="159"/>
      <c r="E13" s="159"/>
      <c r="F13" s="159"/>
      <c r="G13" s="159"/>
      <c r="H13" s="159"/>
      <c r="I13" s="159"/>
    </row>
    <row r="14" spans="1:10" s="2" customFormat="1" ht="15.75" customHeight="1">
      <c r="A14" s="160" t="s">
        <v>146</v>
      </c>
      <c r="B14" s="160"/>
      <c r="C14" s="160"/>
      <c r="D14" s="160"/>
      <c r="E14" s="160"/>
      <c r="F14" s="160"/>
      <c r="G14" s="160"/>
      <c r="H14" s="160"/>
      <c r="I14" s="160"/>
      <c r="J14" s="26"/>
    </row>
    <row r="15" spans="1:10" s="2" customFormat="1" ht="15.75" customHeight="1">
      <c r="A15" s="122"/>
      <c r="B15" s="122"/>
      <c r="C15" s="122"/>
      <c r="D15" s="122"/>
      <c r="E15" s="122"/>
      <c r="F15" s="122"/>
      <c r="G15" s="122"/>
      <c r="H15" s="122"/>
      <c r="I15" s="122"/>
      <c r="J15" s="26"/>
    </row>
    <row r="16" spans="1:9" ht="15.75" customHeight="1">
      <c r="A16" s="161" t="s">
        <v>2</v>
      </c>
      <c r="B16" s="161"/>
      <c r="C16" s="161"/>
      <c r="D16" s="161"/>
      <c r="E16" s="3"/>
      <c r="F16" s="161" t="s">
        <v>3</v>
      </c>
      <c r="G16" s="161"/>
      <c r="H16" s="161"/>
      <c r="I16" s="161"/>
    </row>
    <row r="17" spans="3:9" ht="15.75" customHeight="1">
      <c r="C17" s="162"/>
      <c r="D17" s="162"/>
      <c r="H17" s="162"/>
      <c r="I17" s="162"/>
    </row>
    <row r="18" spans="1:9" ht="15.75" customHeight="1">
      <c r="A18" s="5"/>
      <c r="B18" s="6"/>
      <c r="C18" s="123">
        <v>44196</v>
      </c>
      <c r="D18" s="123">
        <v>43830</v>
      </c>
      <c r="F18" s="5"/>
      <c r="G18" s="6"/>
      <c r="H18" s="123">
        <v>44196</v>
      </c>
      <c r="I18" s="123">
        <v>43830</v>
      </c>
    </row>
    <row r="19" spans="1:9" ht="15.75" customHeight="1">
      <c r="A19" s="5"/>
      <c r="B19" s="6"/>
      <c r="C19" s="123"/>
      <c r="D19" s="123"/>
      <c r="F19" s="5"/>
      <c r="G19" s="6"/>
      <c r="H19" s="123"/>
      <c r="I19" s="123"/>
    </row>
    <row r="20" spans="1:12" ht="15.75" customHeight="1">
      <c r="A20" s="7" t="s">
        <v>4</v>
      </c>
      <c r="B20" s="6"/>
      <c r="C20" s="8">
        <v>289659.2180227815</v>
      </c>
      <c r="D20" s="8">
        <v>299454</v>
      </c>
      <c r="E20" s="136"/>
      <c r="F20" s="118" t="s">
        <v>4</v>
      </c>
      <c r="G20" s="117"/>
      <c r="H20" s="9">
        <v>83210.14700999999</v>
      </c>
      <c r="I20" s="9">
        <v>46533.30262000001</v>
      </c>
      <c r="L20" s="10"/>
    </row>
    <row r="21" spans="1:12" ht="15.75" customHeight="1">
      <c r="A21" s="7"/>
      <c r="B21" s="6"/>
      <c r="C21" s="8"/>
      <c r="D21" s="8"/>
      <c r="E21" s="136"/>
      <c r="F21" s="118"/>
      <c r="G21" s="117"/>
      <c r="H21" s="9"/>
      <c r="I21" s="9"/>
      <c r="L21" s="10"/>
    </row>
    <row r="22" spans="1:9" ht="15.75" customHeight="1">
      <c r="A22" s="5" t="s">
        <v>5</v>
      </c>
      <c r="B22" s="6"/>
      <c r="C22" s="8">
        <v>20.8304</v>
      </c>
      <c r="D22" s="8">
        <v>26.524810000000002</v>
      </c>
      <c r="E22" s="136"/>
      <c r="F22" s="1" t="s">
        <v>135</v>
      </c>
      <c r="H22" s="8">
        <v>300</v>
      </c>
      <c r="I22" s="11">
        <v>0</v>
      </c>
    </row>
    <row r="23" spans="1:13" ht="15.75" customHeight="1">
      <c r="A23" s="5" t="s">
        <v>7</v>
      </c>
      <c r="B23" s="6"/>
      <c r="C23" s="12">
        <v>1.82945</v>
      </c>
      <c r="D23" s="12">
        <v>2.13219</v>
      </c>
      <c r="E23" s="136"/>
      <c r="F23" s="1" t="s">
        <v>136</v>
      </c>
      <c r="H23" s="14">
        <v>300</v>
      </c>
      <c r="I23" s="15">
        <v>0</v>
      </c>
      <c r="K23" s="59"/>
      <c r="L23" s="59"/>
      <c r="M23" s="133"/>
    </row>
    <row r="24" spans="1:13" ht="15.75" customHeight="1">
      <c r="A24" s="5" t="s">
        <v>9</v>
      </c>
      <c r="B24" s="6"/>
      <c r="C24" s="12">
        <v>19.00095</v>
      </c>
      <c r="D24" s="12">
        <v>25.39262</v>
      </c>
      <c r="E24" s="136"/>
      <c r="K24" s="59"/>
      <c r="L24" s="59"/>
      <c r="M24" s="133"/>
    </row>
    <row r="25" spans="1:13" ht="15.75" customHeight="1">
      <c r="A25" s="5"/>
      <c r="B25" s="6"/>
      <c r="C25" s="12"/>
      <c r="D25" s="12"/>
      <c r="E25" s="136"/>
      <c r="F25" s="119" t="s">
        <v>6</v>
      </c>
      <c r="G25" s="117">
        <v>11</v>
      </c>
      <c r="H25" s="11">
        <v>22988.512689999996</v>
      </c>
      <c r="I25" s="11">
        <v>18512.355580000003</v>
      </c>
      <c r="K25" s="59"/>
      <c r="L25" s="59"/>
      <c r="M25" s="87"/>
    </row>
    <row r="26" spans="1:14" ht="15.75" customHeight="1">
      <c r="A26" s="16" t="s">
        <v>12</v>
      </c>
      <c r="B26" s="18">
        <v>5</v>
      </c>
      <c r="C26" s="8">
        <v>204620.29134999998</v>
      </c>
      <c r="D26" s="8">
        <v>229266</v>
      </c>
      <c r="E26" s="136"/>
      <c r="F26" s="120" t="s">
        <v>8</v>
      </c>
      <c r="G26" s="121"/>
      <c r="H26" s="14">
        <v>4044.62375</v>
      </c>
      <c r="I26" s="15">
        <v>6022.65928</v>
      </c>
      <c r="K26" s="59"/>
      <c r="L26" s="59"/>
      <c r="M26" s="134"/>
      <c r="N26" s="17"/>
    </row>
    <row r="27" spans="1:13" ht="12.75">
      <c r="A27" s="2" t="s">
        <v>13</v>
      </c>
      <c r="B27" s="18"/>
      <c r="C27" s="12">
        <v>0</v>
      </c>
      <c r="D27" s="14">
        <v>10471.890903</v>
      </c>
      <c r="E27" s="136"/>
      <c r="F27" s="2" t="s">
        <v>10</v>
      </c>
      <c r="G27" s="18"/>
      <c r="H27" s="14">
        <v>802.01703</v>
      </c>
      <c r="I27" s="15">
        <v>1489.26734</v>
      </c>
      <c r="K27" s="59"/>
      <c r="L27" s="59"/>
      <c r="M27" s="59"/>
    </row>
    <row r="28" spans="1:13" ht="12.75">
      <c r="A28" s="1" t="s">
        <v>14</v>
      </c>
      <c r="B28" s="18"/>
      <c r="C28" s="12">
        <v>204620.29134999998</v>
      </c>
      <c r="D28" s="12">
        <v>217743.21581999998</v>
      </c>
      <c r="E28" s="136"/>
      <c r="F28" s="119" t="s">
        <v>11</v>
      </c>
      <c r="G28" s="117"/>
      <c r="H28" s="14">
        <v>12835.343739999998</v>
      </c>
      <c r="I28" s="15">
        <v>11000.428960000001</v>
      </c>
      <c r="K28" s="59"/>
      <c r="L28" s="59"/>
      <c r="M28" s="59"/>
    </row>
    <row r="29" spans="1:13" ht="12.75">
      <c r="A29" s="1" t="s">
        <v>160</v>
      </c>
      <c r="B29" s="18"/>
      <c r="C29" s="12">
        <v>0</v>
      </c>
      <c r="D29" s="12">
        <v>1051</v>
      </c>
      <c r="E29" s="136"/>
      <c r="F29" s="119" t="s">
        <v>117</v>
      </c>
      <c r="G29" s="18"/>
      <c r="H29" s="14">
        <v>2553.33024</v>
      </c>
      <c r="I29" s="15">
        <v>0</v>
      </c>
      <c r="K29" s="59"/>
      <c r="L29" s="59"/>
      <c r="M29" s="59"/>
    </row>
    <row r="30" spans="2:13" ht="12.75">
      <c r="B30" s="2"/>
      <c r="C30" s="1"/>
      <c r="D30" s="1"/>
      <c r="E30" s="136"/>
      <c r="F30" s="119" t="s">
        <v>118</v>
      </c>
      <c r="G30" s="18"/>
      <c r="H30" s="14">
        <v>2754.19793</v>
      </c>
      <c r="I30" s="15">
        <v>0</v>
      </c>
      <c r="K30" s="59"/>
      <c r="L30" s="59"/>
      <c r="M30" s="59"/>
    </row>
    <row r="31" spans="1:9" ht="12.75">
      <c r="A31" s="16" t="s">
        <v>16</v>
      </c>
      <c r="B31" s="18">
        <v>6</v>
      </c>
      <c r="C31" s="8">
        <v>65799.68538278146</v>
      </c>
      <c r="D31" s="8">
        <v>44759.288238177054</v>
      </c>
      <c r="E31" s="136"/>
      <c r="F31" s="119"/>
      <c r="G31" s="18"/>
      <c r="H31" s="14"/>
      <c r="I31" s="15"/>
    </row>
    <row r="32" spans="1:9" ht="12.75">
      <c r="A32" s="16" t="s">
        <v>18</v>
      </c>
      <c r="B32" s="18"/>
      <c r="C32" s="8">
        <v>73242.63924</v>
      </c>
      <c r="D32" s="8">
        <v>56541.82383999996</v>
      </c>
      <c r="E32" s="136"/>
      <c r="F32" s="119" t="s">
        <v>15</v>
      </c>
      <c r="G32" s="117">
        <v>12</v>
      </c>
      <c r="H32" s="20">
        <v>59920.63432</v>
      </c>
      <c r="I32" s="20">
        <v>28020.947040000006</v>
      </c>
    </row>
    <row r="33" spans="1:14" ht="12.75">
      <c r="A33" s="16" t="s">
        <v>20</v>
      </c>
      <c r="B33" s="18"/>
      <c r="C33" s="12">
        <v>68306.14431</v>
      </c>
      <c r="D33" s="12">
        <v>51859.50009999996</v>
      </c>
      <c r="E33" s="136"/>
      <c r="F33" s="2" t="s">
        <v>17</v>
      </c>
      <c r="G33" s="18"/>
      <c r="H33" s="14">
        <v>0</v>
      </c>
      <c r="I33" s="15">
        <v>7199.943490000001</v>
      </c>
      <c r="M33" s="12"/>
      <c r="N33" s="17"/>
    </row>
    <row r="34" spans="1:10" ht="12.75">
      <c r="A34" s="16" t="s">
        <v>22</v>
      </c>
      <c r="B34" s="18"/>
      <c r="C34" s="12">
        <v>4937.49493</v>
      </c>
      <c r="D34" s="12">
        <v>4682.323740000001</v>
      </c>
      <c r="E34" s="136"/>
      <c r="F34" s="119" t="s">
        <v>19</v>
      </c>
      <c r="G34" s="117"/>
      <c r="H34" s="14">
        <v>1363.56277</v>
      </c>
      <c r="I34" s="15">
        <v>1979.66056</v>
      </c>
      <c r="J34" s="137"/>
    </row>
    <row r="35" spans="1:11" ht="12.75">
      <c r="A35" s="22" t="s">
        <v>23</v>
      </c>
      <c r="B35" s="18"/>
      <c r="C35" s="12">
        <v>-7442.95385721854</v>
      </c>
      <c r="D35" s="23">
        <v>-11782.535601822907</v>
      </c>
      <c r="E35" s="136"/>
      <c r="F35" s="119" t="s">
        <v>119</v>
      </c>
      <c r="G35" s="18"/>
      <c r="H35" s="151">
        <v>48904.52912</v>
      </c>
      <c r="I35" s="15">
        <v>6619.34344</v>
      </c>
      <c r="K35" s="14"/>
    </row>
    <row r="36" spans="1:9" ht="12.75">
      <c r="A36" s="16"/>
      <c r="B36" s="18"/>
      <c r="C36" s="23"/>
      <c r="D36" s="23"/>
      <c r="E36" s="136"/>
      <c r="F36" s="2" t="s">
        <v>21</v>
      </c>
      <c r="G36" s="18"/>
      <c r="H36" s="14">
        <v>9651.542430000001</v>
      </c>
      <c r="I36" s="15">
        <v>12221.99955</v>
      </c>
    </row>
    <row r="37" spans="1:7" ht="15.75" customHeight="1">
      <c r="A37" s="1" t="s">
        <v>25</v>
      </c>
      <c r="B37" s="18">
        <v>7</v>
      </c>
      <c r="C37" s="8">
        <v>896.629820000001</v>
      </c>
      <c r="D37" s="8">
        <v>2838.77538</v>
      </c>
      <c r="E37" s="136"/>
      <c r="G37" s="18"/>
    </row>
    <row r="38" spans="1:9" ht="15.75" customHeight="1">
      <c r="A38" s="1" t="s">
        <v>26</v>
      </c>
      <c r="B38" s="18"/>
      <c r="C38" s="12">
        <v>896.629820000001</v>
      </c>
      <c r="D38" s="12">
        <v>2838.77538</v>
      </c>
      <c r="E38" s="136"/>
      <c r="F38" s="118" t="s">
        <v>24</v>
      </c>
      <c r="G38" s="117"/>
      <c r="H38" s="20">
        <v>65073.956419999995</v>
      </c>
      <c r="I38" s="20">
        <v>47122.65165999999</v>
      </c>
    </row>
    <row r="39" spans="2:9" ht="15.75" customHeight="1">
      <c r="B39" s="18"/>
      <c r="C39" s="12"/>
      <c r="D39" s="12"/>
      <c r="E39" s="136"/>
      <c r="F39" s="118"/>
      <c r="G39" s="117"/>
      <c r="H39" s="20"/>
      <c r="I39" s="20"/>
    </row>
    <row r="40" spans="1:9" ht="15.75" customHeight="1">
      <c r="A40" s="1" t="s">
        <v>28</v>
      </c>
      <c r="B40" s="18"/>
      <c r="C40" s="8">
        <v>18320.78107</v>
      </c>
      <c r="D40" s="8">
        <f>22563.62171-1</f>
        <v>22562.62171</v>
      </c>
      <c r="E40" s="136"/>
      <c r="F40" s="119" t="s">
        <v>6</v>
      </c>
      <c r="G40" s="117">
        <v>11</v>
      </c>
      <c r="H40" s="9">
        <v>65073.956419999995</v>
      </c>
      <c r="I40" s="9">
        <v>47122.65165999999</v>
      </c>
    </row>
    <row r="41" spans="1:9" ht="15.75" customHeight="1">
      <c r="A41" s="1" t="s">
        <v>29</v>
      </c>
      <c r="B41" s="18">
        <v>8</v>
      </c>
      <c r="C41" s="12">
        <v>27076.82054</v>
      </c>
      <c r="D41" s="12">
        <v>28728.82054</v>
      </c>
      <c r="E41" s="136"/>
      <c r="F41" s="120" t="s">
        <v>27</v>
      </c>
      <c r="G41" s="121"/>
      <c r="H41" s="14">
        <v>2527.6617199999996</v>
      </c>
      <c r="I41" s="15">
        <v>5772.378180000001</v>
      </c>
    </row>
    <row r="42" spans="1:9" ht="15.75" customHeight="1">
      <c r="A42" s="1" t="s">
        <v>30</v>
      </c>
      <c r="B42" s="18"/>
      <c r="C42" s="23">
        <v>-9170.94133</v>
      </c>
      <c r="D42" s="23">
        <v>-6663.54133</v>
      </c>
      <c r="E42" s="136"/>
      <c r="F42" s="120" t="s">
        <v>10</v>
      </c>
      <c r="G42" s="121"/>
      <c r="H42" s="14">
        <v>868.21071</v>
      </c>
      <c r="I42" s="15">
        <v>1669.63635</v>
      </c>
    </row>
    <row r="43" spans="1:9" ht="15.75" customHeight="1">
      <c r="A43" s="1" t="s">
        <v>32</v>
      </c>
      <c r="B43" s="18"/>
      <c r="C43" s="12">
        <v>414.90186000000006</v>
      </c>
      <c r="D43" s="12">
        <v>498.3425</v>
      </c>
      <c r="E43" s="136"/>
      <c r="F43" s="120" t="s">
        <v>11</v>
      </c>
      <c r="G43" s="121"/>
      <c r="H43" s="14">
        <v>34782.88639000001</v>
      </c>
      <c r="I43" s="15">
        <v>39680.63712999999</v>
      </c>
    </row>
    <row r="44" spans="2:9" ht="15.75" customHeight="1">
      <c r="B44" s="18"/>
      <c r="C44" s="12"/>
      <c r="D44" s="12"/>
      <c r="E44" s="136"/>
      <c r="F44" s="119" t="s">
        <v>117</v>
      </c>
      <c r="G44" s="121"/>
      <c r="H44" s="14">
        <v>20052.148669999995</v>
      </c>
      <c r="I44" s="15">
        <v>0</v>
      </c>
    </row>
    <row r="45" spans="1:9" ht="15.75" customHeight="1">
      <c r="A45" s="7" t="s">
        <v>34</v>
      </c>
      <c r="B45" s="117"/>
      <c r="C45" s="8">
        <v>327697.16277751856</v>
      </c>
      <c r="D45" s="8">
        <v>257691</v>
      </c>
      <c r="E45" s="136"/>
      <c r="F45" s="119" t="s">
        <v>118</v>
      </c>
      <c r="G45" s="18"/>
      <c r="H45" s="14">
        <v>6843.04893</v>
      </c>
      <c r="I45" s="15">
        <v>0</v>
      </c>
    </row>
    <row r="46" spans="1:7" ht="15.75" customHeight="1">
      <c r="A46" s="1" t="s">
        <v>12</v>
      </c>
      <c r="B46" s="18">
        <v>5</v>
      </c>
      <c r="C46" s="8">
        <v>107019.3007103</v>
      </c>
      <c r="D46" s="8">
        <v>80592</v>
      </c>
      <c r="E46" s="136"/>
      <c r="G46" s="18"/>
    </row>
    <row r="47" spans="1:9" ht="15.75" customHeight="1">
      <c r="A47" s="1" t="s">
        <v>13</v>
      </c>
      <c r="B47" s="18"/>
      <c r="C47" s="12">
        <v>48423.0886515</v>
      </c>
      <c r="D47" s="12">
        <v>47122.5090635</v>
      </c>
      <c r="E47" s="136"/>
      <c r="F47" s="18" t="s">
        <v>31</v>
      </c>
      <c r="G47" s="18">
        <v>13</v>
      </c>
      <c r="H47" s="20">
        <v>478553.56205</v>
      </c>
      <c r="I47" s="20">
        <v>474796.96502</v>
      </c>
    </row>
    <row r="48" spans="1:11" ht="15.75" customHeight="1">
      <c r="A48" s="2" t="s">
        <v>124</v>
      </c>
      <c r="B48" s="18"/>
      <c r="C48" s="12">
        <v>9745.600048799999</v>
      </c>
      <c r="D48" s="12">
        <v>0</v>
      </c>
      <c r="E48" s="136"/>
      <c r="F48" s="4"/>
      <c r="G48" s="18"/>
      <c r="H48" s="20"/>
      <c r="I48" s="20"/>
      <c r="K48" s="21"/>
    </row>
    <row r="49" spans="1:11" ht="15.75" customHeight="1">
      <c r="A49" s="2" t="s">
        <v>36</v>
      </c>
      <c r="B49" s="18"/>
      <c r="C49" s="12">
        <v>37452.01681</v>
      </c>
      <c r="D49" s="12">
        <v>33059</v>
      </c>
      <c r="E49" s="136"/>
      <c r="F49" s="16" t="s">
        <v>33</v>
      </c>
      <c r="H49" s="14">
        <v>479504.09772</v>
      </c>
      <c r="I49" s="14">
        <v>468948.62987</v>
      </c>
      <c r="K49" s="21"/>
    </row>
    <row r="50" spans="1:11" ht="15.75" customHeight="1">
      <c r="A50" s="2" t="s">
        <v>103</v>
      </c>
      <c r="B50" s="18"/>
      <c r="C50" s="12">
        <v>397.59520000000003</v>
      </c>
      <c r="D50" s="12">
        <v>410</v>
      </c>
      <c r="E50" s="136"/>
      <c r="F50" s="16" t="s">
        <v>35</v>
      </c>
      <c r="H50" s="14">
        <v>479504.09772</v>
      </c>
      <c r="I50" s="15">
        <v>468948.62987</v>
      </c>
      <c r="K50" s="21"/>
    </row>
    <row r="51" spans="1:5" ht="15.75" customHeight="1">
      <c r="A51" s="1" t="s">
        <v>123</v>
      </c>
      <c r="B51" s="18"/>
      <c r="C51" s="12">
        <v>11000</v>
      </c>
      <c r="D51" s="12">
        <v>0</v>
      </c>
      <c r="E51" s="136"/>
    </row>
    <row r="52" spans="2:14" ht="15.75" customHeight="1">
      <c r="B52" s="18"/>
      <c r="C52" s="12"/>
      <c r="D52" s="12"/>
      <c r="E52" s="136"/>
      <c r="F52" s="1" t="s">
        <v>37</v>
      </c>
      <c r="H52" s="14">
        <v>0</v>
      </c>
      <c r="I52" s="15">
        <v>5848.335150000001</v>
      </c>
      <c r="K52" s="21"/>
      <c r="M52" s="25"/>
      <c r="N52" s="17"/>
    </row>
    <row r="53" spans="1:14" ht="15.75" customHeight="1">
      <c r="A53" s="16" t="s">
        <v>16</v>
      </c>
      <c r="B53" s="18">
        <v>6</v>
      </c>
      <c r="C53" s="8">
        <v>218189.47038721855</v>
      </c>
      <c r="D53" s="8">
        <v>175712.679721823</v>
      </c>
      <c r="E53" s="136"/>
      <c r="K53" s="21"/>
      <c r="M53" s="25"/>
      <c r="N53" s="17"/>
    </row>
    <row r="54" spans="1:11" ht="15.75" customHeight="1">
      <c r="A54" s="1" t="s">
        <v>38</v>
      </c>
      <c r="B54" s="18"/>
      <c r="C54" s="8">
        <v>230962.44144000002</v>
      </c>
      <c r="D54" s="8">
        <v>197608.0817800001</v>
      </c>
      <c r="E54" s="136"/>
      <c r="F54" s="1" t="s">
        <v>131</v>
      </c>
      <c r="H54" s="99">
        <v>-949.535670000002</v>
      </c>
      <c r="I54" s="15">
        <v>0</v>
      </c>
      <c r="K54" s="21"/>
    </row>
    <row r="55" spans="1:11" ht="15.75" customHeight="1">
      <c r="A55" s="1" t="s">
        <v>20</v>
      </c>
      <c r="B55" s="18"/>
      <c r="C55" s="12">
        <v>217572.07931000003</v>
      </c>
      <c r="D55" s="12">
        <v>183516.8565100001</v>
      </c>
      <c r="E55" s="136"/>
      <c r="G55" s="1"/>
      <c r="H55" s="1"/>
      <c r="K55" s="21"/>
    </row>
    <row r="56" spans="1:11" ht="15.75" customHeight="1">
      <c r="A56" s="1" t="s">
        <v>22</v>
      </c>
      <c r="B56" s="18"/>
      <c r="C56" s="12">
        <v>13390.362130000003</v>
      </c>
      <c r="D56" s="12">
        <v>14091.225269999995</v>
      </c>
      <c r="E56" s="136"/>
      <c r="K56" s="21"/>
    </row>
    <row r="57" spans="1:11" ht="15.75" customHeight="1">
      <c r="A57" s="22" t="s">
        <v>23</v>
      </c>
      <c r="B57" s="18"/>
      <c r="C57" s="12">
        <v>-12772.971052781479</v>
      </c>
      <c r="D57" s="12">
        <v>-21895.402058177093</v>
      </c>
      <c r="E57" s="136"/>
      <c r="H57" s="26"/>
      <c r="I57" s="15"/>
      <c r="K57" s="21"/>
    </row>
    <row r="58" spans="1:11" ht="15.75" customHeight="1">
      <c r="A58" s="22"/>
      <c r="B58" s="18"/>
      <c r="C58" s="12"/>
      <c r="D58" s="12"/>
      <c r="E58" s="136"/>
      <c r="H58" s="26"/>
      <c r="I58" s="15"/>
      <c r="K58" s="21"/>
    </row>
    <row r="59" spans="1:11" ht="15.75" customHeight="1">
      <c r="A59" s="1" t="s">
        <v>25</v>
      </c>
      <c r="B59" s="18">
        <v>7</v>
      </c>
      <c r="C59" s="8">
        <v>2489.3916799999997</v>
      </c>
      <c r="D59" s="8">
        <v>1386.1798300000003</v>
      </c>
      <c r="E59" s="136"/>
      <c r="H59" s="26"/>
      <c r="I59" s="15"/>
      <c r="K59" s="15"/>
    </row>
    <row r="60" spans="1:11" ht="15.75" customHeight="1">
      <c r="A60" s="1" t="s">
        <v>120</v>
      </c>
      <c r="B60" s="18"/>
      <c r="C60" s="12">
        <v>1937.0769299999997</v>
      </c>
      <c r="D60" s="12">
        <v>1386.1798300000003</v>
      </c>
      <c r="E60" s="136"/>
      <c r="H60" s="26"/>
      <c r="I60" s="15"/>
      <c r="K60" s="21"/>
    </row>
    <row r="61" spans="1:11" ht="15.75" customHeight="1">
      <c r="A61" s="1" t="s">
        <v>125</v>
      </c>
      <c r="B61" s="18"/>
      <c r="C61" s="12">
        <v>552.31475</v>
      </c>
      <c r="D61" s="12">
        <v>0</v>
      </c>
      <c r="E61" s="136"/>
      <c r="H61" s="26"/>
      <c r="I61" s="15"/>
      <c r="K61" s="21"/>
    </row>
    <row r="62" spans="1:11" ht="15.75" customHeight="1">
      <c r="A62" s="22"/>
      <c r="B62" s="18"/>
      <c r="C62" s="12"/>
      <c r="D62" s="12"/>
      <c r="E62" s="136"/>
      <c r="H62" s="26"/>
      <c r="I62" s="15"/>
      <c r="K62" s="21"/>
    </row>
    <row r="63" spans="1:11" ht="15.75" customHeight="1">
      <c r="A63" s="24" t="s">
        <v>39</v>
      </c>
      <c r="B63" s="18"/>
      <c r="C63" s="8">
        <v>9482.28467</v>
      </c>
      <c r="D63" s="8">
        <v>11307.695259999997</v>
      </c>
      <c r="E63" s="136"/>
      <c r="H63" s="26"/>
      <c r="I63" s="15"/>
      <c r="K63" s="21"/>
    </row>
    <row r="64" spans="1:11" ht="15.75" customHeight="1">
      <c r="A64" s="22" t="s">
        <v>40</v>
      </c>
      <c r="B64" s="18">
        <v>9</v>
      </c>
      <c r="C64" s="8">
        <v>2649.52988</v>
      </c>
      <c r="D64" s="8">
        <v>3280.575579999999</v>
      </c>
      <c r="E64" s="136"/>
      <c r="H64" s="26"/>
      <c r="I64" s="15"/>
      <c r="K64" s="21"/>
    </row>
    <row r="65" spans="1:9" ht="15.75" customHeight="1">
      <c r="A65" s="2" t="s">
        <v>41</v>
      </c>
      <c r="B65" s="18"/>
      <c r="C65" s="12">
        <v>8864.941630000001</v>
      </c>
      <c r="D65" s="12">
        <v>8864.941630000001</v>
      </c>
      <c r="E65" s="136"/>
      <c r="F65" s="27"/>
      <c r="G65" s="28"/>
      <c r="H65" s="26"/>
      <c r="I65" s="15"/>
    </row>
    <row r="66" spans="1:9" ht="15.75" customHeight="1">
      <c r="A66" s="2" t="s">
        <v>42</v>
      </c>
      <c r="B66" s="18"/>
      <c r="C66" s="12">
        <v>5.69434</v>
      </c>
      <c r="D66" s="12">
        <v>5.69434</v>
      </c>
      <c r="E66" s="136"/>
      <c r="F66" s="29"/>
      <c r="G66" s="30"/>
      <c r="H66" s="26"/>
      <c r="I66" s="15"/>
    </row>
    <row r="67" spans="1:9" ht="15.75" customHeight="1">
      <c r="A67" s="2" t="s">
        <v>43</v>
      </c>
      <c r="B67" s="18"/>
      <c r="C67" s="12">
        <v>915.68674</v>
      </c>
      <c r="D67" s="12">
        <v>915.68674</v>
      </c>
      <c r="E67" s="136"/>
      <c r="F67" s="29"/>
      <c r="G67" s="30"/>
      <c r="H67" s="26"/>
      <c r="I67" s="15"/>
    </row>
    <row r="68" spans="1:9" ht="15.75" customHeight="1">
      <c r="A68" s="2" t="s">
        <v>44</v>
      </c>
      <c r="B68" s="18"/>
      <c r="C68" s="12">
        <v>49.58135</v>
      </c>
      <c r="D68" s="12">
        <v>47.67536</v>
      </c>
      <c r="E68" s="136"/>
      <c r="F68" s="29"/>
      <c r="G68" s="30"/>
      <c r="H68" s="26"/>
      <c r="I68" s="15"/>
    </row>
    <row r="69" spans="1:9" ht="15.75" customHeight="1">
      <c r="A69" s="2" t="s">
        <v>45</v>
      </c>
      <c r="B69" s="18"/>
      <c r="C69" s="12">
        <v>2068.08119</v>
      </c>
      <c r="D69" s="12">
        <v>1983.76802</v>
      </c>
      <c r="E69" s="136"/>
      <c r="F69" s="29"/>
      <c r="G69" s="30"/>
      <c r="H69" s="26"/>
      <c r="I69" s="15"/>
    </row>
    <row r="70" spans="1:9" ht="15.75" customHeight="1">
      <c r="A70" s="2" t="s">
        <v>46</v>
      </c>
      <c r="B70" s="18"/>
      <c r="C70" s="12">
        <v>-9255.455370000001</v>
      </c>
      <c r="D70" s="12">
        <v>-8538.19051</v>
      </c>
      <c r="E70" s="136"/>
      <c r="F70" s="29"/>
      <c r="G70" s="30"/>
      <c r="H70" s="26"/>
      <c r="I70" s="15"/>
    </row>
    <row r="71" spans="1:9" ht="15.75" customHeight="1">
      <c r="A71" s="2" t="s">
        <v>47</v>
      </c>
      <c r="B71" s="18">
        <v>10</v>
      </c>
      <c r="C71" s="8">
        <v>6831.754789999999</v>
      </c>
      <c r="D71" s="8">
        <v>8027.119679999999</v>
      </c>
      <c r="E71" s="136"/>
      <c r="F71" s="29"/>
      <c r="G71" s="30"/>
      <c r="H71" s="26"/>
      <c r="I71" s="15"/>
    </row>
    <row r="72" spans="1:9" ht="15.75" customHeight="1">
      <c r="A72" s="2" t="s">
        <v>116</v>
      </c>
      <c r="B72" s="18"/>
      <c r="C72" s="12">
        <v>14248.89642</v>
      </c>
      <c r="D72" s="12">
        <v>14271.89642</v>
      </c>
      <c r="E72" s="136"/>
      <c r="F72" s="29"/>
      <c r="G72" s="30"/>
      <c r="H72" s="26"/>
      <c r="I72" s="15"/>
    </row>
    <row r="73" spans="1:9" ht="15.75" customHeight="1">
      <c r="A73" s="2" t="s">
        <v>48</v>
      </c>
      <c r="B73" s="18"/>
      <c r="C73" s="23">
        <v>-7417.14163</v>
      </c>
      <c r="D73" s="23">
        <v>-6244.77674</v>
      </c>
      <c r="E73" s="136"/>
      <c r="F73" s="29"/>
      <c r="G73" s="30"/>
      <c r="H73" s="26"/>
      <c r="I73" s="15"/>
    </row>
    <row r="74" spans="2:9" ht="15.75" customHeight="1">
      <c r="B74" s="1"/>
      <c r="C74" s="1"/>
      <c r="D74" s="1"/>
      <c r="E74" s="136"/>
      <c r="F74" s="29"/>
      <c r="G74" s="30"/>
      <c r="H74" s="26"/>
      <c r="I74" s="15"/>
    </row>
    <row r="75" spans="2:9" ht="15.75" customHeight="1">
      <c r="B75" s="1"/>
      <c r="C75" s="1"/>
      <c r="D75" s="1"/>
      <c r="E75" s="136"/>
      <c r="F75" s="29"/>
      <c r="G75" s="30"/>
      <c r="H75" s="26"/>
      <c r="I75" s="15"/>
    </row>
    <row r="76" spans="1:9" ht="15.75" customHeight="1">
      <c r="A76" s="2"/>
      <c r="B76" s="18"/>
      <c r="C76" s="31"/>
      <c r="D76" s="31"/>
      <c r="E76" s="136"/>
      <c r="F76" s="29"/>
      <c r="G76" s="30"/>
      <c r="H76" s="26"/>
      <c r="I76" s="15"/>
    </row>
    <row r="77" spans="1:9" ht="15.75" customHeight="1">
      <c r="A77" s="24" t="s">
        <v>49</v>
      </c>
      <c r="C77" s="32">
        <v>626837.6654703</v>
      </c>
      <c r="D77" s="32">
        <v>568452.9192765</v>
      </c>
      <c r="E77" s="136"/>
      <c r="F77" s="24" t="s">
        <v>49</v>
      </c>
      <c r="H77" s="32">
        <v>626837.66548</v>
      </c>
      <c r="I77" s="32">
        <v>568452.9193</v>
      </c>
    </row>
    <row r="78" spans="3:9" ht="15.75" customHeight="1">
      <c r="C78" s="33"/>
      <c r="D78" s="34"/>
      <c r="E78" s="36"/>
      <c r="F78" s="36"/>
      <c r="G78" s="6"/>
      <c r="I78" s="38"/>
    </row>
    <row r="79" spans="1:9" ht="15.75" customHeight="1">
      <c r="A79" s="6" t="s">
        <v>50</v>
      </c>
      <c r="B79" s="6"/>
      <c r="C79" s="35"/>
      <c r="D79" s="36"/>
      <c r="E79" s="36"/>
      <c r="F79" s="36"/>
      <c r="G79" s="6"/>
      <c r="H79" s="14"/>
      <c r="I79" s="38"/>
    </row>
    <row r="80" spans="1:9" ht="15.75" customHeight="1">
      <c r="A80" s="6"/>
      <c r="B80" s="6"/>
      <c r="C80" s="35"/>
      <c r="D80" s="36"/>
      <c r="E80" s="36"/>
      <c r="F80" s="36"/>
      <c r="G80" s="6"/>
      <c r="H80" s="39"/>
      <c r="I80" s="38"/>
    </row>
    <row r="81" spans="1:9" ht="15.75" customHeight="1">
      <c r="A81" s="6"/>
      <c r="B81" s="6"/>
      <c r="C81" s="35"/>
      <c r="D81" s="36"/>
      <c r="E81" s="36"/>
      <c r="F81" s="36"/>
      <c r="G81" s="6"/>
      <c r="H81" s="39"/>
      <c r="I81" s="38"/>
    </row>
    <row r="82" spans="1:7" ht="15.75" customHeight="1">
      <c r="A82" s="24"/>
      <c r="C82" s="35"/>
      <c r="D82" s="36"/>
      <c r="E82" s="36"/>
      <c r="F82" s="36"/>
      <c r="G82" s="6"/>
    </row>
    <row r="83" spans="1:7" ht="12.75">
      <c r="A83" s="36"/>
      <c r="B83" s="6"/>
      <c r="C83" s="35"/>
      <c r="D83" s="36"/>
      <c r="G83" s="41"/>
    </row>
    <row r="84" spans="1:6" ht="12.75">
      <c r="A84" s="6" t="s">
        <v>51</v>
      </c>
      <c r="B84" s="6"/>
      <c r="E84" s="158" t="s">
        <v>52</v>
      </c>
      <c r="F84" s="158"/>
    </row>
    <row r="85" spans="1:5" ht="12.75">
      <c r="A85" s="42" t="s">
        <v>126</v>
      </c>
      <c r="B85" s="43"/>
      <c r="C85" s="44"/>
      <c r="D85" s="45"/>
      <c r="E85" s="46" t="s">
        <v>158</v>
      </c>
    </row>
    <row r="86" spans="1:6" ht="12.75">
      <c r="A86" s="42" t="s">
        <v>133</v>
      </c>
      <c r="B86" s="43"/>
      <c r="C86" s="44"/>
      <c r="D86" s="45"/>
      <c r="E86" s="139" t="s">
        <v>132</v>
      </c>
      <c r="F86" s="2"/>
    </row>
  </sheetData>
  <sheetProtection selectLockedCells="1" selectUnlockedCells="1"/>
  <mergeCells count="8">
    <mergeCell ref="E84:F84"/>
    <mergeCell ref="A12:I12"/>
    <mergeCell ref="A13:I13"/>
    <mergeCell ref="A14:I14"/>
    <mergeCell ref="A16:D16"/>
    <mergeCell ref="F16:I16"/>
    <mergeCell ref="C17:D17"/>
    <mergeCell ref="H17:I17"/>
  </mergeCells>
  <printOptions/>
  <pageMargins left="0.25" right="0.25" top="0.75" bottom="0.75" header="0.3" footer="0.3"/>
  <pageSetup fitToHeight="1" fitToWidth="1"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K59"/>
  <sheetViews>
    <sheetView showGridLines="0" zoomScale="80" zoomScaleNormal="80" zoomScaleSheetLayoutView="100" zoomScalePageLayoutView="0" workbookViewId="0" topLeftCell="A1">
      <selection activeCell="B29" sqref="B29"/>
    </sheetView>
  </sheetViews>
  <sheetFormatPr defaultColWidth="9.140625" defaultRowHeight="12.75"/>
  <cols>
    <col min="1" max="1" width="70.57421875" style="1" customWidth="1"/>
    <col min="2" max="2" width="16.28125" style="1" bestFit="1" customWidth="1"/>
    <col min="3" max="3" width="3.7109375" style="1" customWidth="1"/>
    <col min="4" max="4" width="15.7109375" style="69" customWidth="1"/>
    <col min="5" max="5" width="3.7109375" style="69" customWidth="1"/>
    <col min="6" max="6" width="15.7109375" style="1" customWidth="1"/>
    <col min="7" max="8" width="9.140625" style="1" customWidth="1"/>
    <col min="9" max="9" width="66.00390625" style="1" bestFit="1" customWidth="1"/>
    <col min="10" max="10" width="11.28125" style="1" bestFit="1" customWidth="1"/>
    <col min="11" max="16384" width="9.140625" style="1" customWidth="1"/>
  </cols>
  <sheetData>
    <row r="8" spans="1:6" ht="15.75" customHeight="1">
      <c r="A8" s="161" t="s">
        <v>0</v>
      </c>
      <c r="B8" s="161"/>
      <c r="C8" s="161"/>
      <c r="D8" s="161"/>
      <c r="E8" s="161"/>
      <c r="F8" s="161"/>
    </row>
    <row r="9" spans="1:9" ht="15.75" customHeight="1">
      <c r="A9" s="161" t="s">
        <v>127</v>
      </c>
      <c r="B9" s="161"/>
      <c r="C9" s="161"/>
      <c r="D9" s="161"/>
      <c r="E9" s="161"/>
      <c r="F9" s="161"/>
      <c r="I9" s="47"/>
    </row>
    <row r="10" spans="1:9" s="2" customFormat="1" ht="15.75" customHeight="1">
      <c r="A10" s="163" t="s">
        <v>147</v>
      </c>
      <c r="B10" s="163"/>
      <c r="C10" s="163"/>
      <c r="D10" s="163"/>
      <c r="E10" s="163"/>
      <c r="F10" s="163"/>
      <c r="I10" s="47"/>
    </row>
    <row r="11" spans="1:10" ht="15.75" customHeight="1">
      <c r="A11" s="47"/>
      <c r="B11" s="47"/>
      <c r="C11" s="47"/>
      <c r="D11" s="47"/>
      <c r="E11" s="47"/>
      <c r="F11" s="47"/>
      <c r="I11" s="5"/>
      <c r="J11" s="48"/>
    </row>
    <row r="12" spans="1:10" ht="15.75" customHeight="1">
      <c r="A12" s="47"/>
      <c r="B12" s="47"/>
      <c r="C12" s="47"/>
      <c r="D12" s="47"/>
      <c r="E12" s="47"/>
      <c r="F12" s="47"/>
      <c r="I12" s="5"/>
      <c r="J12" s="48"/>
    </row>
    <row r="13" spans="1:10" ht="15.75" customHeight="1">
      <c r="A13" s="47"/>
      <c r="B13" s="48" t="s">
        <v>129</v>
      </c>
      <c r="D13" s="164" t="s">
        <v>128</v>
      </c>
      <c r="E13" s="164"/>
      <c r="F13" s="164"/>
      <c r="I13" s="5"/>
      <c r="J13" s="49"/>
    </row>
    <row r="14" spans="1:10" ht="15.75" customHeight="1">
      <c r="A14" s="5"/>
      <c r="B14" s="138" t="s">
        <v>150</v>
      </c>
      <c r="D14" s="123">
        <v>44196</v>
      </c>
      <c r="F14" s="123">
        <v>43830</v>
      </c>
      <c r="I14" s="5"/>
      <c r="J14" s="50"/>
    </row>
    <row r="15" spans="1:5" ht="12.75" customHeight="1">
      <c r="A15" s="5"/>
      <c r="B15" s="5"/>
      <c r="D15" s="51"/>
      <c r="E15" s="51"/>
    </row>
    <row r="16" spans="1:10" ht="15.75" customHeight="1">
      <c r="A16" s="7" t="s">
        <v>53</v>
      </c>
      <c r="B16" s="52">
        <f>11332.07216+1</f>
        <v>11333.07216</v>
      </c>
      <c r="D16" s="52">
        <v>31159.749159999996</v>
      </c>
      <c r="E16" s="53"/>
      <c r="F16" s="52">
        <v>42516.28823</v>
      </c>
      <c r="I16" s="7"/>
      <c r="J16" s="52"/>
    </row>
    <row r="17" spans="1:10" ht="15.75" customHeight="1">
      <c r="A17" s="5" t="s">
        <v>54</v>
      </c>
      <c r="B17" s="54">
        <v>9645.405589999997</v>
      </c>
      <c r="D17" s="54">
        <v>19049.861149999997</v>
      </c>
      <c r="E17" s="54"/>
      <c r="F17" s="54">
        <v>15966.092859999999</v>
      </c>
      <c r="I17" s="5"/>
      <c r="J17" s="54"/>
    </row>
    <row r="18" spans="1:10" ht="15.75" customHeight="1">
      <c r="A18" s="5" t="s">
        <v>55</v>
      </c>
      <c r="B18" s="54">
        <f>1686.66657+1</f>
        <v>1687.66657</v>
      </c>
      <c r="D18" s="54">
        <v>12109.888009999999</v>
      </c>
      <c r="E18" s="54"/>
      <c r="F18" s="54">
        <v>26550.195369999998</v>
      </c>
      <c r="I18" s="5"/>
      <c r="J18" s="54"/>
    </row>
    <row r="19" spans="1:10" ht="15.75" customHeight="1">
      <c r="A19" s="5"/>
      <c r="B19" s="54"/>
      <c r="D19" s="54"/>
      <c r="E19" s="54"/>
      <c r="F19" s="54"/>
      <c r="I19" s="5"/>
      <c r="J19" s="54"/>
    </row>
    <row r="20" spans="1:10" ht="15.75" customHeight="1">
      <c r="A20" s="7" t="s">
        <v>56</v>
      </c>
      <c r="B20" s="52">
        <v>-3243.3859299999995</v>
      </c>
      <c r="D20" s="52">
        <v>-5625.265529999999</v>
      </c>
      <c r="E20" s="52"/>
      <c r="F20" s="52">
        <v>-5755.92052</v>
      </c>
      <c r="I20" s="7"/>
      <c r="J20" s="52"/>
    </row>
    <row r="21" spans="1:10" ht="15.75" customHeight="1">
      <c r="A21" s="13" t="s">
        <v>130</v>
      </c>
      <c r="B21" s="55">
        <v>-1359.64671</v>
      </c>
      <c r="D21" s="55">
        <v>-2598.0400099999997</v>
      </c>
      <c r="E21" s="55"/>
      <c r="F21" s="55">
        <v>-2748.98772</v>
      </c>
      <c r="I21" s="13"/>
      <c r="J21" s="55"/>
    </row>
    <row r="22" spans="1:10" ht="15.75" customHeight="1">
      <c r="A22" s="5" t="s">
        <v>57</v>
      </c>
      <c r="B22" s="55">
        <v>-1882.7392199999995</v>
      </c>
      <c r="D22" s="55">
        <v>-3027.2255199999995</v>
      </c>
      <c r="E22" s="55"/>
      <c r="F22" s="55">
        <v>-3006.932799999999</v>
      </c>
      <c r="I22" s="5"/>
      <c r="J22" s="55"/>
    </row>
    <row r="23" spans="1:10" ht="15.75" customHeight="1">
      <c r="A23" s="5"/>
      <c r="B23" s="55"/>
      <c r="D23" s="55"/>
      <c r="E23" s="55"/>
      <c r="F23" s="55"/>
      <c r="I23" s="5"/>
      <c r="J23" s="55"/>
    </row>
    <row r="24" spans="1:10" ht="15.75" customHeight="1">
      <c r="A24" s="7" t="s">
        <v>58</v>
      </c>
      <c r="B24" s="52">
        <f>8088.68622999999+1</f>
        <v>8089.68622999999</v>
      </c>
      <c r="D24" s="52">
        <v>25535.483629999995</v>
      </c>
      <c r="E24" s="56"/>
      <c r="F24" s="52">
        <v>36760.36771</v>
      </c>
      <c r="I24" s="7"/>
      <c r="J24" s="52"/>
    </row>
    <row r="25" spans="1:10" ht="15.75" customHeight="1">
      <c r="A25" s="5"/>
      <c r="B25" s="54"/>
      <c r="D25" s="54"/>
      <c r="E25" s="54"/>
      <c r="F25" s="54"/>
      <c r="I25" s="5"/>
      <c r="J25" s="54"/>
    </row>
    <row r="26" spans="1:10" ht="15.75" customHeight="1">
      <c r="A26" s="7" t="s">
        <v>59</v>
      </c>
      <c r="B26" s="52">
        <v>-11048.009380000005</v>
      </c>
      <c r="D26" s="52">
        <v>-24379.608630000006</v>
      </c>
      <c r="E26" s="52"/>
      <c r="F26" s="52">
        <v>-25182.975390000007</v>
      </c>
      <c r="I26" s="7"/>
      <c r="J26" s="52"/>
    </row>
    <row r="27" spans="1:10" ht="15.75" customHeight="1">
      <c r="A27" s="5" t="s">
        <v>60</v>
      </c>
      <c r="B27" s="55">
        <v>7256.190539999998</v>
      </c>
      <c r="D27" s="55">
        <v>13954.511299999998</v>
      </c>
      <c r="E27" s="54"/>
      <c r="F27" s="55">
        <v>15173.050070000001</v>
      </c>
      <c r="I27" s="5"/>
      <c r="J27" s="55"/>
    </row>
    <row r="28" spans="1:10" ht="15.75" customHeight="1">
      <c r="A28" s="5" t="s">
        <v>61</v>
      </c>
      <c r="B28" s="55">
        <v>-14121.457770000003</v>
      </c>
      <c r="D28" s="55">
        <v>-29101.544810000003</v>
      </c>
      <c r="E28" s="57"/>
      <c r="F28" s="55">
        <v>-29784.199470000007</v>
      </c>
      <c r="I28" s="5"/>
      <c r="J28" s="55"/>
    </row>
    <row r="29" spans="1:10" ht="15.75" customHeight="1">
      <c r="A29" s="5" t="s">
        <v>62</v>
      </c>
      <c r="B29" s="55">
        <v>-3596.0832000000014</v>
      </c>
      <c r="D29" s="55">
        <v>-7427.938250000001</v>
      </c>
      <c r="E29" s="57"/>
      <c r="F29" s="55">
        <v>-7959.6521999999995</v>
      </c>
      <c r="I29" s="5"/>
      <c r="J29" s="55"/>
    </row>
    <row r="30" spans="1:10" ht="15.75" customHeight="1">
      <c r="A30" s="5" t="s">
        <v>63</v>
      </c>
      <c r="B30" s="55">
        <v>-1096.3306999999995</v>
      </c>
      <c r="D30" s="55">
        <v>-2540.2216999999996</v>
      </c>
      <c r="E30" s="55"/>
      <c r="F30" s="55">
        <v>-3092.8193500000007</v>
      </c>
      <c r="I30" s="5"/>
      <c r="J30" s="55"/>
    </row>
    <row r="31" spans="1:10" ht="15.75" customHeight="1">
      <c r="A31" s="16" t="s">
        <v>64</v>
      </c>
      <c r="B31" s="55">
        <v>1036.5566000000001</v>
      </c>
      <c r="D31" s="55">
        <v>1501.51356</v>
      </c>
      <c r="E31" s="54"/>
      <c r="F31" s="55">
        <v>556.52825</v>
      </c>
      <c r="I31" s="16"/>
      <c r="J31" s="55"/>
    </row>
    <row r="32" spans="1:10" ht="15.75" customHeight="1">
      <c r="A32" s="16" t="s">
        <v>65</v>
      </c>
      <c r="B32" s="55">
        <v>-527.88485</v>
      </c>
      <c r="D32" s="55">
        <v>-766.92873</v>
      </c>
      <c r="E32" s="57"/>
      <c r="F32" s="55">
        <v>-75.88269000000001</v>
      </c>
      <c r="I32" s="16"/>
      <c r="J32" s="55"/>
    </row>
    <row r="33" spans="1:10" ht="15.75" customHeight="1">
      <c r="A33" s="16"/>
      <c r="B33" s="55"/>
      <c r="D33" s="55"/>
      <c r="E33" s="54"/>
      <c r="F33" s="55"/>
      <c r="I33" s="16"/>
      <c r="J33" s="55"/>
    </row>
    <row r="34" spans="1:10" ht="15.75" customHeight="1">
      <c r="A34" s="24" t="s">
        <v>66</v>
      </c>
      <c r="B34" s="58">
        <f>-2959.32315000001+1</f>
        <v>-2958.32315000001</v>
      </c>
      <c r="D34" s="58">
        <v>1154.874999999989</v>
      </c>
      <c r="E34" s="58"/>
      <c r="F34" s="58">
        <v>11577.392319999992</v>
      </c>
      <c r="I34" s="24"/>
      <c r="J34" s="58"/>
    </row>
    <row r="35" spans="1:10" ht="15.75" customHeight="1">
      <c r="A35" s="24"/>
      <c r="B35" s="54"/>
      <c r="D35" s="54"/>
      <c r="E35" s="54"/>
      <c r="F35" s="54"/>
      <c r="I35" s="24"/>
      <c r="J35" s="54"/>
    </row>
    <row r="36" spans="1:10" ht="15.75" customHeight="1">
      <c r="A36" s="24" t="s">
        <v>67</v>
      </c>
      <c r="B36" s="57">
        <v>-311.14559999999983</v>
      </c>
      <c r="D36" s="57">
        <v>-2898.99066</v>
      </c>
      <c r="E36" s="57"/>
      <c r="F36" s="57">
        <v>-266</v>
      </c>
      <c r="I36" s="24"/>
      <c r="J36" s="57"/>
    </row>
    <row r="37" spans="1:10" ht="15.75" customHeight="1">
      <c r="A37" s="24"/>
      <c r="B37" s="54"/>
      <c r="D37" s="54"/>
      <c r="E37" s="54"/>
      <c r="F37" s="54"/>
      <c r="I37" s="24"/>
      <c r="J37" s="54"/>
    </row>
    <row r="38" spans="1:10" ht="15.75" customHeight="1">
      <c r="A38" s="4" t="s">
        <v>68</v>
      </c>
      <c r="B38" s="55">
        <f>-3270.46875000001+1</f>
        <v>-3269.46875000001</v>
      </c>
      <c r="D38" s="55">
        <v>-1744.1156600000108</v>
      </c>
      <c r="E38" s="54"/>
      <c r="F38" s="55">
        <v>11311.392319999992</v>
      </c>
      <c r="I38" s="4"/>
      <c r="J38" s="55"/>
    </row>
    <row r="39" spans="1:10" ht="15.75" customHeight="1">
      <c r="A39" s="4"/>
      <c r="B39" s="54"/>
      <c r="D39" s="54"/>
      <c r="E39" s="54"/>
      <c r="F39" s="54"/>
      <c r="I39" s="4"/>
      <c r="J39" s="54"/>
    </row>
    <row r="40" spans="1:10" ht="15.75" customHeight="1">
      <c r="A40" s="4" t="s">
        <v>69</v>
      </c>
      <c r="B40" s="60">
        <v>606.4344600000001</v>
      </c>
      <c r="D40" s="60">
        <v>-1694.5710799999997</v>
      </c>
      <c r="E40" s="60"/>
      <c r="F40" s="60">
        <v>-3617.00622604</v>
      </c>
      <c r="I40" s="4"/>
      <c r="J40" s="60"/>
    </row>
    <row r="41" spans="1:10" ht="15.75" customHeight="1">
      <c r="A41" s="4"/>
      <c r="B41" s="61"/>
      <c r="D41" s="61"/>
      <c r="E41" s="54"/>
      <c r="F41" s="61"/>
      <c r="I41" s="4"/>
      <c r="J41" s="61"/>
    </row>
    <row r="42" spans="1:11" ht="15.75" customHeight="1">
      <c r="A42" s="16" t="s">
        <v>70</v>
      </c>
      <c r="B42" s="57">
        <v>324.11610999999994</v>
      </c>
      <c r="C42" s="2"/>
      <c r="D42" s="57">
        <v>-918.76727</v>
      </c>
      <c r="E42" s="57"/>
      <c r="F42" s="57">
        <v>-2218.75877704</v>
      </c>
      <c r="G42" s="2"/>
      <c r="H42" s="2"/>
      <c r="I42" s="16"/>
      <c r="J42" s="57"/>
      <c r="K42" s="2"/>
    </row>
    <row r="43" spans="1:11" ht="15.75" customHeight="1">
      <c r="A43" s="62" t="s">
        <v>71</v>
      </c>
      <c r="B43" s="57">
        <v>282.3183500000001</v>
      </c>
      <c r="C43" s="2"/>
      <c r="D43" s="57">
        <v>-775.8038099999998</v>
      </c>
      <c r="E43" s="57"/>
      <c r="F43" s="57">
        <v>-1398.247449</v>
      </c>
      <c r="G43" s="2"/>
      <c r="H43" s="2"/>
      <c r="I43" s="62"/>
      <c r="J43" s="57"/>
      <c r="K43" s="2"/>
    </row>
    <row r="44" spans="1:10" ht="15.75" customHeight="1">
      <c r="A44" s="62"/>
      <c r="B44" s="57"/>
      <c r="D44" s="57"/>
      <c r="E44" s="57"/>
      <c r="F44" s="54"/>
      <c r="I44" s="4"/>
      <c r="J44" s="54"/>
    </row>
    <row r="45" spans="1:10" ht="15.75" customHeight="1">
      <c r="A45" s="4" t="s">
        <v>121</v>
      </c>
      <c r="B45" s="57">
        <v>-1</v>
      </c>
      <c r="C45" s="57"/>
      <c r="D45" s="57">
        <v>-2.69314</v>
      </c>
      <c r="E45" s="57"/>
      <c r="F45" s="15">
        <v>-490.01820000000004</v>
      </c>
      <c r="I45" s="4"/>
      <c r="J45" s="54"/>
    </row>
    <row r="46" spans="1:10" ht="15.75" customHeight="1">
      <c r="A46" s="62"/>
      <c r="B46" s="57"/>
      <c r="D46" s="57"/>
      <c r="E46" s="57"/>
      <c r="F46" s="54"/>
      <c r="I46" s="4"/>
      <c r="J46" s="54"/>
    </row>
    <row r="47" spans="1:10" ht="15.75" customHeight="1">
      <c r="A47" s="24" t="s">
        <v>112</v>
      </c>
      <c r="B47" s="60">
        <f>-2665.03429000001+1</f>
        <v>-2664.03429000001</v>
      </c>
      <c r="D47" s="60">
        <v>-3442.3798800000104</v>
      </c>
      <c r="E47" s="57"/>
      <c r="F47" s="60">
        <v>7204.367893959991</v>
      </c>
      <c r="I47" s="24"/>
      <c r="J47" s="60"/>
    </row>
    <row r="48" spans="1:10" ht="15.75" customHeight="1">
      <c r="A48" s="4"/>
      <c r="B48" s="54"/>
      <c r="D48" s="54"/>
      <c r="E48" s="54"/>
      <c r="F48" s="61"/>
      <c r="J48" s="61"/>
    </row>
    <row r="49" spans="1:10" ht="15.75" customHeight="1">
      <c r="A49" s="1" t="s">
        <v>72</v>
      </c>
      <c r="B49" s="152">
        <v>-0.015595904864191351</v>
      </c>
      <c r="D49" s="152">
        <v>-0.020144967483659057</v>
      </c>
      <c r="E49" s="63"/>
      <c r="F49" s="66">
        <v>0.04216029666201188</v>
      </c>
      <c r="J49" s="66"/>
    </row>
    <row r="50" spans="4:11" ht="15.75" customHeight="1">
      <c r="D50" s="61"/>
      <c r="E50" s="61"/>
      <c r="F50" s="61"/>
      <c r="I50" s="65"/>
      <c r="J50" s="65"/>
      <c r="K50" s="65"/>
    </row>
    <row r="51" spans="1:5" ht="15.75" customHeight="1">
      <c r="A51" s="36"/>
      <c r="B51" s="36"/>
      <c r="D51" s="36"/>
      <c r="E51" s="36"/>
    </row>
    <row r="52" spans="1:5" ht="15.75" customHeight="1">
      <c r="A52" s="6" t="s">
        <v>50</v>
      </c>
      <c r="B52" s="6"/>
      <c r="D52" s="36"/>
      <c r="E52" s="36"/>
    </row>
    <row r="53" spans="1:10" ht="15.75" customHeight="1">
      <c r="A53" s="45"/>
      <c r="B53" s="45"/>
      <c r="D53" s="67"/>
      <c r="E53" s="67"/>
      <c r="J53" s="64"/>
    </row>
    <row r="54" spans="1:5" ht="15.75" customHeight="1">
      <c r="A54" s="45"/>
      <c r="B54" s="45"/>
      <c r="D54" s="67"/>
      <c r="E54" s="67"/>
    </row>
    <row r="55" spans="1:5" ht="15.75" customHeight="1">
      <c r="A55" s="45"/>
      <c r="B55" s="45"/>
      <c r="D55" s="67"/>
      <c r="E55" s="67"/>
    </row>
    <row r="56" spans="1:5" ht="15.75" customHeight="1">
      <c r="A56" s="45"/>
      <c r="B56" s="45"/>
      <c r="D56" s="67"/>
      <c r="E56" s="67"/>
    </row>
    <row r="57" spans="1:5" ht="12.75">
      <c r="A57" s="6" t="s">
        <v>51</v>
      </c>
      <c r="B57" s="68"/>
      <c r="C57" s="158" t="s">
        <v>73</v>
      </c>
      <c r="D57" s="158"/>
      <c r="E57" s="158"/>
    </row>
    <row r="58" spans="1:5" ht="12.75">
      <c r="A58" s="42" t="s">
        <v>126</v>
      </c>
      <c r="B58" s="42"/>
      <c r="C58" s="46" t="s">
        <v>159</v>
      </c>
      <c r="D58" s="1"/>
      <c r="E58" s="1"/>
    </row>
    <row r="59" spans="1:7" ht="12.75">
      <c r="A59" s="42" t="s">
        <v>133</v>
      </c>
      <c r="B59" s="42"/>
      <c r="C59" s="139" t="s">
        <v>134</v>
      </c>
      <c r="D59" s="2"/>
      <c r="E59" s="2"/>
      <c r="F59" s="2"/>
      <c r="G59" s="2"/>
    </row>
  </sheetData>
  <sheetProtection selectLockedCells="1" selectUnlockedCells="1"/>
  <mergeCells count="5">
    <mergeCell ref="C57:E57"/>
    <mergeCell ref="A8:F8"/>
    <mergeCell ref="A9:F9"/>
    <mergeCell ref="A10:F10"/>
    <mergeCell ref="D13:F13"/>
  </mergeCells>
  <printOptions/>
  <pageMargins left="0.7" right="0.7" top="0.75" bottom="0.75" header="0.3" footer="0.3"/>
  <pageSetup fitToHeight="1" fitToWidth="1" horizontalDpi="600" verticalDpi="600" orientation="portrait" paperSize="9" scale="3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45"/>
  <sheetViews>
    <sheetView showGridLines="0" zoomScale="90" zoomScaleNormal="90" zoomScaleSheetLayoutView="100" zoomScalePageLayoutView="0" workbookViewId="0" topLeftCell="A1">
      <selection activeCell="B29" sqref="B29"/>
    </sheetView>
  </sheetViews>
  <sheetFormatPr defaultColWidth="14.7109375" defaultRowHeight="12.75"/>
  <cols>
    <col min="1" max="1" width="40.00390625" style="0" customWidth="1"/>
    <col min="2" max="2" width="25.8515625" style="1" customWidth="1"/>
    <col min="3" max="4" width="20.7109375" style="1" customWidth="1"/>
    <col min="5" max="5" width="21.140625" style="1" customWidth="1"/>
    <col min="6" max="6" width="13.140625" style="1" customWidth="1"/>
    <col min="7" max="7" width="20.28125" style="1" customWidth="1"/>
    <col min="8" max="8" width="37.7109375" style="1" bestFit="1" customWidth="1"/>
    <col min="9" max="9" width="7.421875" style="1" bestFit="1" customWidth="1"/>
    <col min="10" max="10" width="5.421875" style="1" bestFit="1" customWidth="1"/>
    <col min="11" max="12" width="7.00390625" style="1" bestFit="1" customWidth="1"/>
    <col min="13" max="13" width="7.421875" style="1" bestFit="1" customWidth="1"/>
    <col min="14" max="16384" width="14.7109375" style="1" customWidth="1"/>
  </cols>
  <sheetData>
    <row r="4" spans="1:6" ht="15.75" customHeight="1">
      <c r="A4" s="161"/>
      <c r="B4" s="161"/>
      <c r="C4" s="161"/>
      <c r="D4" s="161"/>
      <c r="E4" s="161"/>
      <c r="F4" s="70"/>
    </row>
    <row r="5" spans="2:6" ht="15.75" customHeight="1">
      <c r="B5" s="71"/>
      <c r="C5" s="72"/>
      <c r="D5" s="72"/>
      <c r="E5" s="73"/>
      <c r="F5" s="74"/>
    </row>
    <row r="6" spans="2:6" ht="15.75" customHeight="1">
      <c r="B6" s="71"/>
      <c r="C6" s="72"/>
      <c r="D6" s="72"/>
      <c r="E6" s="73"/>
      <c r="F6" s="74"/>
    </row>
    <row r="7" spans="1:6" s="2" customFormat="1" ht="15.75" customHeight="1">
      <c r="A7" s="165" t="s">
        <v>145</v>
      </c>
      <c r="B7" s="165"/>
      <c r="C7" s="165"/>
      <c r="D7" s="165"/>
      <c r="E7" s="165"/>
      <c r="F7" s="165"/>
    </row>
    <row r="8" spans="1:6" ht="12.75" customHeight="1">
      <c r="A8" s="75"/>
      <c r="B8" s="75"/>
      <c r="C8" s="75"/>
      <c r="D8" s="75"/>
      <c r="E8" s="75"/>
      <c r="F8" s="75"/>
    </row>
    <row r="9" spans="1:6" ht="15.75" customHeight="1">
      <c r="A9" s="166" t="s">
        <v>74</v>
      </c>
      <c r="B9" s="168" t="s">
        <v>33</v>
      </c>
      <c r="C9" s="170" t="s">
        <v>75</v>
      </c>
      <c r="D9" s="170"/>
      <c r="E9" s="171" t="s">
        <v>76</v>
      </c>
      <c r="F9" s="168" t="s">
        <v>77</v>
      </c>
    </row>
    <row r="10" spans="1:6" ht="15.75" customHeight="1">
      <c r="A10" s="167"/>
      <c r="B10" s="169"/>
      <c r="C10" s="76" t="s">
        <v>78</v>
      </c>
      <c r="D10" s="77" t="s">
        <v>79</v>
      </c>
      <c r="E10" s="172"/>
      <c r="F10" s="169"/>
    </row>
    <row r="11" spans="1:6" ht="15.75" customHeight="1">
      <c r="A11" s="141" t="s">
        <v>104</v>
      </c>
      <c r="B11" s="148">
        <v>468948.62987</v>
      </c>
      <c r="C11" s="148">
        <v>2492</v>
      </c>
      <c r="D11" s="148">
        <v>3356</v>
      </c>
      <c r="E11" s="142">
        <v>-778.34559</v>
      </c>
      <c r="F11" s="148">
        <v>474018.61943</v>
      </c>
    </row>
    <row r="12" spans="1:6" ht="15.75" customHeight="1">
      <c r="A12" s="124" t="s">
        <v>139</v>
      </c>
      <c r="B12" s="83">
        <v>3356</v>
      </c>
      <c r="C12" s="156"/>
      <c r="D12" s="85">
        <v>-3356</v>
      </c>
      <c r="E12" s="85"/>
      <c r="F12" s="150">
        <v>0</v>
      </c>
    </row>
    <row r="13" spans="1:6" ht="15.75" customHeight="1">
      <c r="A13" s="82" t="s">
        <v>140</v>
      </c>
      <c r="B13" s="83">
        <v>7199</v>
      </c>
      <c r="C13" s="156"/>
      <c r="D13" s="125"/>
      <c r="E13" s="85"/>
      <c r="F13" s="86">
        <v>7199</v>
      </c>
    </row>
    <row r="14" spans="1:6" ht="15.75" customHeight="1">
      <c r="A14" s="82" t="s">
        <v>144</v>
      </c>
      <c r="B14" s="83"/>
      <c r="C14" s="81"/>
      <c r="D14" s="125"/>
      <c r="E14" s="85">
        <v>-2664</v>
      </c>
      <c r="F14" s="86">
        <v>-2664</v>
      </c>
    </row>
    <row r="15" spans="1:6" ht="15.75" customHeight="1">
      <c r="A15" s="82" t="s">
        <v>80</v>
      </c>
      <c r="B15" s="83"/>
      <c r="C15" s="81"/>
      <c r="D15" s="125"/>
      <c r="E15" s="85"/>
      <c r="F15" s="86"/>
    </row>
    <row r="16" spans="1:6" ht="15.75" customHeight="1">
      <c r="A16" s="82" t="s">
        <v>138</v>
      </c>
      <c r="B16" s="83"/>
      <c r="C16" s="81">
        <v>-2492</v>
      </c>
      <c r="D16" s="125"/>
      <c r="E16" s="85">
        <v>2492</v>
      </c>
      <c r="F16" s="81">
        <v>0</v>
      </c>
    </row>
    <row r="17" spans="1:6" ht="15.75" customHeight="1">
      <c r="A17" s="143" t="s">
        <v>143</v>
      </c>
      <c r="B17" s="148">
        <v>479504.09772</v>
      </c>
      <c r="C17" s="148">
        <v>0</v>
      </c>
      <c r="D17" s="148">
        <v>0</v>
      </c>
      <c r="E17" s="144">
        <v>-949.5356700000001</v>
      </c>
      <c r="F17" s="148">
        <v>478553.56205</v>
      </c>
    </row>
    <row r="18" spans="1:6" ht="15.75" customHeight="1">
      <c r="A18" s="145" t="s">
        <v>83</v>
      </c>
      <c r="B18" s="157">
        <v>10555.467850000015</v>
      </c>
      <c r="C18" s="146">
        <v>-2492</v>
      </c>
      <c r="D18" s="146">
        <v>-3356</v>
      </c>
      <c r="E18" s="146">
        <v>-171.19008000000008</v>
      </c>
      <c r="F18" s="146">
        <v>4534.942619999987</v>
      </c>
    </row>
    <row r="19" spans="1:6" ht="15.75" customHeight="1">
      <c r="A19" s="147" t="s">
        <v>84</v>
      </c>
      <c r="B19" s="148">
        <v>468948.62987</v>
      </c>
      <c r="C19" s="148">
        <v>2132</v>
      </c>
      <c r="D19" s="148">
        <v>1012</v>
      </c>
      <c r="E19" s="148">
        <v>0</v>
      </c>
      <c r="F19" s="148">
        <v>472092.59713999997</v>
      </c>
    </row>
    <row r="20" spans="1:6" ht="15.75" customHeight="1">
      <c r="A20" s="124" t="s">
        <v>113</v>
      </c>
      <c r="B20" s="83"/>
      <c r="C20" s="83"/>
      <c r="D20" s="83"/>
      <c r="E20" s="85">
        <v>7204</v>
      </c>
      <c r="F20" s="86">
        <v>7204</v>
      </c>
    </row>
    <row r="21" spans="1:6" ht="15.75" customHeight="1">
      <c r="A21" s="124" t="s">
        <v>80</v>
      </c>
      <c r="B21" s="83"/>
      <c r="C21" s="83"/>
      <c r="D21" s="83"/>
      <c r="E21" s="85"/>
      <c r="F21" s="86"/>
    </row>
    <row r="22" spans="1:6" ht="15.75" customHeight="1">
      <c r="A22" s="124" t="s">
        <v>81</v>
      </c>
      <c r="B22" s="83"/>
      <c r="C22" s="156">
        <v>360.21839999999975</v>
      </c>
      <c r="D22" s="125">
        <v>2344.14948</v>
      </c>
      <c r="E22" s="85">
        <v>-2704</v>
      </c>
      <c r="F22" s="86">
        <v>0</v>
      </c>
    </row>
    <row r="23" spans="1:6" ht="15.75" customHeight="1">
      <c r="A23" s="124" t="s">
        <v>137</v>
      </c>
      <c r="B23" s="83"/>
      <c r="C23" s="156"/>
      <c r="D23" s="125"/>
      <c r="E23" s="85">
        <v>-4500</v>
      </c>
      <c r="F23" s="86">
        <v>-4500</v>
      </c>
    </row>
    <row r="24" spans="1:6" ht="15.75" customHeight="1">
      <c r="A24" s="143" t="s">
        <v>82</v>
      </c>
      <c r="B24" s="148">
        <v>468948.62987</v>
      </c>
      <c r="C24" s="148">
        <v>2492</v>
      </c>
      <c r="D24" s="148">
        <v>3356</v>
      </c>
      <c r="E24" s="148">
        <v>0</v>
      </c>
      <c r="F24" s="148">
        <v>474796.96502</v>
      </c>
    </row>
    <row r="25" spans="1:6" ht="15.75" customHeight="1">
      <c r="A25" s="145" t="s">
        <v>83</v>
      </c>
      <c r="B25" s="157">
        <v>0</v>
      </c>
      <c r="C25" s="157">
        <v>360.21839999999975</v>
      </c>
      <c r="D25" s="157">
        <v>2344.14948</v>
      </c>
      <c r="E25" s="157">
        <v>0</v>
      </c>
      <c r="F25" s="157">
        <v>2704.3678800000343</v>
      </c>
    </row>
    <row r="26" spans="1:9" ht="15.75" customHeight="1">
      <c r="A26" s="147" t="s">
        <v>82</v>
      </c>
      <c r="B26" s="148">
        <v>468948.62987</v>
      </c>
      <c r="C26" s="148">
        <f>C24</f>
        <v>2492</v>
      </c>
      <c r="D26" s="148">
        <f>D24</f>
        <v>3356</v>
      </c>
      <c r="E26" s="148">
        <v>0</v>
      </c>
      <c r="F26" s="148">
        <v>474796.96502</v>
      </c>
      <c r="G26" s="78"/>
      <c r="H26" s="79"/>
      <c r="I26" s="80"/>
    </row>
    <row r="27" spans="1:9" ht="15.75" customHeight="1">
      <c r="A27" s="124" t="s">
        <v>139</v>
      </c>
      <c r="B27" s="85">
        <v>3356</v>
      </c>
      <c r="C27" s="85"/>
      <c r="D27" s="85">
        <v>-3356</v>
      </c>
      <c r="E27" s="85"/>
      <c r="F27" s="86">
        <v>0</v>
      </c>
      <c r="G27" s="78"/>
      <c r="H27" s="79"/>
      <c r="I27" s="80"/>
    </row>
    <row r="28" spans="1:9" ht="15.75" customHeight="1">
      <c r="A28" s="82" t="s">
        <v>140</v>
      </c>
      <c r="B28" s="85">
        <v>7199</v>
      </c>
      <c r="C28" s="85"/>
      <c r="D28" s="85"/>
      <c r="E28" s="85"/>
      <c r="F28" s="86">
        <v>7199</v>
      </c>
      <c r="G28" s="78"/>
      <c r="H28" s="79"/>
      <c r="I28" s="80"/>
    </row>
    <row r="29" spans="1:6" ht="15.75" customHeight="1">
      <c r="A29" s="82" t="s">
        <v>113</v>
      </c>
      <c r="B29" s="85"/>
      <c r="C29" s="85"/>
      <c r="D29" s="85"/>
      <c r="E29" s="85">
        <v>-3442</v>
      </c>
      <c r="F29" s="86">
        <v>-3442</v>
      </c>
    </row>
    <row r="30" spans="1:6" ht="15.75" customHeight="1">
      <c r="A30" s="82" t="s">
        <v>80</v>
      </c>
      <c r="B30" s="85"/>
      <c r="C30" s="85"/>
      <c r="D30" s="85"/>
      <c r="E30" s="85"/>
      <c r="F30" s="86"/>
    </row>
    <row r="31" spans="1:6" ht="15.75" customHeight="1">
      <c r="A31" s="82" t="s">
        <v>138</v>
      </c>
      <c r="B31" s="83"/>
      <c r="C31" s="81">
        <v>-2492</v>
      </c>
      <c r="D31" s="83"/>
      <c r="E31" s="81">
        <v>2492</v>
      </c>
      <c r="F31" s="81">
        <v>0</v>
      </c>
    </row>
    <row r="32" spans="1:7" ht="15.75" customHeight="1">
      <c r="A32" s="141" t="s">
        <v>143</v>
      </c>
      <c r="B32" s="144">
        <v>479504.09772</v>
      </c>
      <c r="C32" s="144">
        <v>0</v>
      </c>
      <c r="D32" s="144">
        <v>0</v>
      </c>
      <c r="E32" s="144">
        <v>-949.5356700000001</v>
      </c>
      <c r="F32" s="142">
        <v>478553.56205</v>
      </c>
      <c r="G32" s="84"/>
    </row>
    <row r="33" spans="1:6" ht="15.75" customHeight="1">
      <c r="A33" s="145" t="s">
        <v>83</v>
      </c>
      <c r="B33" s="157">
        <v>10555.467850000015</v>
      </c>
      <c r="C33" s="146">
        <v>-2492</v>
      </c>
      <c r="D33" s="146">
        <v>-3356</v>
      </c>
      <c r="E33" s="146">
        <v>-949.5356700000001</v>
      </c>
      <c r="F33" s="146">
        <v>3756.5970300000045</v>
      </c>
    </row>
    <row r="34" spans="1:6" ht="12.75">
      <c r="A34" s="75"/>
      <c r="B34" s="155"/>
      <c r="C34" s="87"/>
      <c r="D34" s="75"/>
      <c r="E34" s="75"/>
      <c r="F34" s="155"/>
    </row>
    <row r="35" spans="1:6" ht="12.75">
      <c r="A35" s="1"/>
      <c r="B35" s="78"/>
      <c r="C35" s="88"/>
      <c r="D35" s="78"/>
      <c r="E35" s="78"/>
      <c r="F35" s="78"/>
    </row>
    <row r="36" spans="1:7" ht="12.75">
      <c r="A36" s="89" t="s">
        <v>50</v>
      </c>
      <c r="B36" s="70"/>
      <c r="C36" s="90"/>
      <c r="D36" s="140"/>
      <c r="E36" s="70"/>
      <c r="F36" s="70"/>
      <c r="G36" s="59"/>
    </row>
    <row r="37" spans="1:7" ht="12.75">
      <c r="A37" s="89"/>
      <c r="B37" s="70"/>
      <c r="C37" s="90"/>
      <c r="D37" s="70"/>
      <c r="E37" s="70"/>
      <c r="F37" s="70"/>
      <c r="G37" s="59"/>
    </row>
    <row r="38" spans="1:7" ht="12.75">
      <c r="A38" s="89"/>
      <c r="B38" s="70"/>
      <c r="C38" s="90"/>
      <c r="D38" s="70"/>
      <c r="E38" s="70"/>
      <c r="F38" s="70"/>
      <c r="G38" s="59"/>
    </row>
    <row r="39" spans="1:7" ht="12.75">
      <c r="A39" s="89"/>
      <c r="B39" s="70"/>
      <c r="C39" s="90"/>
      <c r="D39" s="70"/>
      <c r="E39" s="70"/>
      <c r="F39" s="70"/>
      <c r="G39" s="59"/>
    </row>
    <row r="40" spans="1:7" ht="12.75">
      <c r="A40" s="70"/>
      <c r="B40" s="70"/>
      <c r="C40" s="90"/>
      <c r="D40" s="70"/>
      <c r="E40" s="70"/>
      <c r="F40" s="70"/>
      <c r="G40" s="59"/>
    </row>
    <row r="41" spans="1:5" ht="12.75">
      <c r="A41" s="6" t="s">
        <v>51</v>
      </c>
      <c r="B41" s="68"/>
      <c r="C41" s="158" t="s">
        <v>73</v>
      </c>
      <c r="D41" s="158"/>
      <c r="E41" s="158"/>
    </row>
    <row r="42" spans="1:3" ht="12.75">
      <c r="A42" s="42" t="s">
        <v>141</v>
      </c>
      <c r="B42" s="42"/>
      <c r="C42" s="46" t="s">
        <v>159</v>
      </c>
    </row>
    <row r="43" spans="1:7" ht="12.75">
      <c r="A43" s="42" t="s">
        <v>142</v>
      </c>
      <c r="B43" s="42"/>
      <c r="C43" s="139" t="s">
        <v>134</v>
      </c>
      <c r="D43" s="2"/>
      <c r="E43" s="2"/>
      <c r="F43" s="2"/>
      <c r="G43" s="2"/>
    </row>
    <row r="44" spans="1:5" ht="12.75">
      <c r="A44" s="91"/>
      <c r="B44" s="91"/>
      <c r="C44" s="92"/>
      <c r="D44" s="92"/>
      <c r="E44" s="92"/>
    </row>
    <row r="45" spans="1:5" ht="12.75">
      <c r="A45" s="1"/>
      <c r="B45" s="19"/>
      <c r="D45" s="92"/>
      <c r="E45" s="92"/>
    </row>
  </sheetData>
  <sheetProtection selectLockedCells="1" selectUnlockedCells="1"/>
  <mergeCells count="8">
    <mergeCell ref="C41:E41"/>
    <mergeCell ref="A4:E4"/>
    <mergeCell ref="A7:F7"/>
    <mergeCell ref="A9:A10"/>
    <mergeCell ref="B9:B10"/>
    <mergeCell ref="C9:D9"/>
    <mergeCell ref="E9:E10"/>
    <mergeCell ref="F9:F10"/>
  </mergeCells>
  <printOptions/>
  <pageMargins left="0.7874015748031497" right="0.7874015748031497" top="0.1968503937007874" bottom="1.062992125984252" header="0.5118110236220472" footer="0.5118110236220472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I67"/>
  <sheetViews>
    <sheetView showGridLines="0" zoomScale="90" zoomScaleNormal="90" zoomScalePageLayoutView="0" workbookViewId="0" topLeftCell="A1">
      <selection activeCell="B29" sqref="B29"/>
    </sheetView>
  </sheetViews>
  <sheetFormatPr defaultColWidth="9.140625" defaultRowHeight="12.75"/>
  <cols>
    <col min="1" max="1" width="80.28125" style="1" customWidth="1"/>
    <col min="2" max="2" width="16.00390625" style="1" bestFit="1" customWidth="1"/>
    <col min="3" max="3" width="5.00390625" style="1" customWidth="1"/>
    <col min="4" max="4" width="16.00390625" style="1" customWidth="1"/>
    <col min="5" max="5" width="4.57421875" style="19" customWidth="1"/>
    <col min="6" max="6" width="16.00390625" style="1" customWidth="1"/>
    <col min="7" max="7" width="7.28125" style="1" customWidth="1"/>
    <col min="8" max="8" width="8.8515625" style="1" bestFit="1" customWidth="1"/>
    <col min="9" max="9" width="7.28125" style="1" customWidth="1"/>
    <col min="10" max="16384" width="9.140625" style="1" customWidth="1"/>
  </cols>
  <sheetData>
    <row r="8" spans="1:9" ht="15.75" customHeight="1">
      <c r="A8" s="173" t="s">
        <v>85</v>
      </c>
      <c r="B8" s="173"/>
      <c r="C8" s="173"/>
      <c r="D8" s="173"/>
      <c r="E8" s="173"/>
      <c r="F8" s="173"/>
      <c r="G8" s="93"/>
      <c r="H8" s="93"/>
      <c r="I8" s="93"/>
    </row>
    <row r="9" spans="1:9" ht="15.75" customHeight="1">
      <c r="A9" s="161" t="s">
        <v>1</v>
      </c>
      <c r="B9" s="161"/>
      <c r="C9" s="161"/>
      <c r="D9" s="161"/>
      <c r="E9" s="161"/>
      <c r="F9" s="161"/>
      <c r="G9" s="93"/>
      <c r="H9" s="93"/>
      <c r="I9" s="93"/>
    </row>
    <row r="10" spans="1:9" s="2" customFormat="1" ht="15.75" customHeight="1">
      <c r="A10" s="174" t="s">
        <v>149</v>
      </c>
      <c r="B10" s="174"/>
      <c r="C10" s="174"/>
      <c r="D10" s="174"/>
      <c r="E10" s="174"/>
      <c r="F10" s="174"/>
      <c r="G10" s="94"/>
      <c r="H10" s="94"/>
      <c r="I10" s="94"/>
    </row>
    <row r="11" spans="1:9" ht="15.75" customHeight="1">
      <c r="A11" s="74"/>
      <c r="B11" s="74"/>
      <c r="C11" s="74"/>
      <c r="D11" s="175"/>
      <c r="E11" s="175"/>
      <c r="F11" s="175"/>
      <c r="G11" s="95"/>
      <c r="H11" s="95"/>
      <c r="I11" s="95"/>
    </row>
    <row r="12" spans="2:9" ht="12.75">
      <c r="B12" s="48" t="s">
        <v>129</v>
      </c>
      <c r="D12" s="164" t="s">
        <v>128</v>
      </c>
      <c r="E12" s="164"/>
      <c r="F12" s="164"/>
      <c r="G12" s="97"/>
      <c r="H12" s="97"/>
      <c r="I12" s="97"/>
    </row>
    <row r="13" spans="1:9" ht="12.75">
      <c r="A13" s="1" t="s">
        <v>86</v>
      </c>
      <c r="B13" s="138" t="s">
        <v>150</v>
      </c>
      <c r="D13" s="123">
        <v>44196</v>
      </c>
      <c r="E13" s="69"/>
      <c r="F13" s="123">
        <v>43830</v>
      </c>
      <c r="G13" s="96"/>
      <c r="H13" s="96"/>
      <c r="I13" s="96"/>
    </row>
    <row r="14" spans="1:9" ht="12.75">
      <c r="A14" s="7" t="s">
        <v>87</v>
      </c>
      <c r="B14" s="51"/>
      <c r="C14" s="7"/>
      <c r="D14" s="51"/>
      <c r="E14" s="98"/>
      <c r="F14" s="51"/>
      <c r="G14" s="51"/>
      <c r="H14" s="51"/>
      <c r="I14" s="51"/>
    </row>
    <row r="15" spans="1:9" ht="12.75">
      <c r="A15" s="5" t="s">
        <v>105</v>
      </c>
      <c r="B15" s="99">
        <v>-2664.034290000014</v>
      </c>
      <c r="C15" s="5"/>
      <c r="D15" s="153">
        <v>-3442.3798800000104</v>
      </c>
      <c r="E15" s="100"/>
      <c r="F15" s="126">
        <v>7204.367893959991</v>
      </c>
      <c r="G15" s="99"/>
      <c r="H15" s="99"/>
      <c r="I15" s="99"/>
    </row>
    <row r="16" spans="1:9" ht="12.75">
      <c r="A16" s="16" t="s">
        <v>88</v>
      </c>
      <c r="B16" s="99"/>
      <c r="C16" s="16"/>
      <c r="D16" s="153"/>
      <c r="E16" s="101"/>
      <c r="F16" s="126"/>
      <c r="G16" s="99"/>
      <c r="H16" s="99"/>
      <c r="I16" s="99"/>
    </row>
    <row r="17" spans="1:9" ht="12.75">
      <c r="A17" s="16" t="s">
        <v>89</v>
      </c>
      <c r="B17" s="99">
        <v>313.55494</v>
      </c>
      <c r="C17" s="16"/>
      <c r="D17" s="153">
        <v>2901.4</v>
      </c>
      <c r="E17" s="101"/>
      <c r="F17" s="126">
        <v>446</v>
      </c>
      <c r="G17" s="99"/>
      <c r="H17" s="99"/>
      <c r="I17" s="99"/>
    </row>
    <row r="18" spans="1:9" ht="12.75">
      <c r="A18" s="16" t="s">
        <v>90</v>
      </c>
      <c r="B18" s="99">
        <v>868.0526800000005</v>
      </c>
      <c r="C18" s="16"/>
      <c r="D18" s="153">
        <v>1996.6972000000005</v>
      </c>
      <c r="E18" s="101"/>
      <c r="F18" s="126">
        <v>2430.3805300000004</v>
      </c>
      <c r="G18" s="99"/>
      <c r="H18" s="99"/>
      <c r="I18" s="99"/>
    </row>
    <row r="19" spans="1:9" ht="12.75">
      <c r="A19" s="16" t="s">
        <v>111</v>
      </c>
      <c r="B19" s="99">
        <v>1882.7392199999995</v>
      </c>
      <c r="C19" s="16"/>
      <c r="D19" s="153">
        <v>3027.2255199999995</v>
      </c>
      <c r="E19" s="101"/>
      <c r="F19" s="126">
        <v>3006.932799999999</v>
      </c>
      <c r="G19" s="99"/>
      <c r="H19" s="99"/>
      <c r="I19" s="99"/>
    </row>
    <row r="20" spans="1:9" ht="12.75">
      <c r="A20" s="16" t="s">
        <v>122</v>
      </c>
      <c r="B20" s="99">
        <v>321.16358999999994</v>
      </c>
      <c r="C20" s="16"/>
      <c r="D20" s="153">
        <v>329.16358999999994</v>
      </c>
      <c r="E20" s="101"/>
      <c r="F20" s="126">
        <v>65.67522</v>
      </c>
      <c r="G20" s="99"/>
      <c r="H20" s="99"/>
      <c r="I20" s="99"/>
    </row>
    <row r="21" spans="1:9" ht="12.75">
      <c r="A21" s="16" t="s">
        <v>151</v>
      </c>
      <c r="B21" s="99">
        <v>0</v>
      </c>
      <c r="C21" s="16"/>
      <c r="D21" s="153">
        <v>0</v>
      </c>
      <c r="E21" s="101"/>
      <c r="F21" s="126">
        <v>-4500</v>
      </c>
      <c r="G21" s="99"/>
      <c r="H21" s="99"/>
      <c r="I21" s="99"/>
    </row>
    <row r="22" spans="1:9" ht="12.75">
      <c r="A22" s="16"/>
      <c r="B22" s="102"/>
      <c r="C22" s="16"/>
      <c r="D22" s="102"/>
      <c r="E22" s="101"/>
      <c r="F22" s="106"/>
      <c r="G22" s="102"/>
      <c r="H22" s="102"/>
      <c r="I22" s="102"/>
    </row>
    <row r="23" spans="1:9" ht="12.75">
      <c r="A23" s="7" t="s">
        <v>106</v>
      </c>
      <c r="B23" s="103">
        <v>722.4761399999857</v>
      </c>
      <c r="C23" s="7"/>
      <c r="D23" s="103">
        <v>4812.10642999999</v>
      </c>
      <c r="E23" s="101"/>
      <c r="F23" s="127">
        <v>8653.356443959989</v>
      </c>
      <c r="G23" s="104"/>
      <c r="H23" s="104"/>
      <c r="I23" s="104"/>
    </row>
    <row r="24" spans="1:9" ht="12.75">
      <c r="A24" s="7"/>
      <c r="B24" s="102"/>
      <c r="C24" s="7"/>
      <c r="D24" s="102"/>
      <c r="E24" s="101"/>
      <c r="F24" s="106"/>
      <c r="G24" s="102"/>
      <c r="H24" s="102"/>
      <c r="I24" s="102"/>
    </row>
    <row r="25" spans="1:9" ht="12.75">
      <c r="A25" s="7" t="s">
        <v>91</v>
      </c>
      <c r="B25" s="105">
        <v>-22755.73027380001</v>
      </c>
      <c r="C25" s="7"/>
      <c r="D25" s="105">
        <v>-34274.953023800015</v>
      </c>
      <c r="E25" s="102"/>
      <c r="F25" s="128">
        <v>-4902.596126499966</v>
      </c>
      <c r="G25" s="106"/>
      <c r="H25" s="106"/>
      <c r="I25" s="106"/>
    </row>
    <row r="26" spans="1:9" ht="12.75">
      <c r="A26" s="16" t="s">
        <v>92</v>
      </c>
      <c r="B26" s="99">
        <v>3907.6071462000255</v>
      </c>
      <c r="C26" s="16"/>
      <c r="D26" s="154">
        <v>-1781.437733800034</v>
      </c>
      <c r="E26" s="102"/>
      <c r="F26" s="126">
        <v>71120.27364350006</v>
      </c>
      <c r="G26" s="99"/>
      <c r="H26" s="99"/>
      <c r="I26" s="99"/>
    </row>
    <row r="27" spans="1:9" ht="12.75">
      <c r="A27" s="16" t="s">
        <v>93</v>
      </c>
      <c r="B27" s="99">
        <v>-28164.12285000005</v>
      </c>
      <c r="C27" s="16"/>
      <c r="D27" s="154">
        <v>-66544.41332999997</v>
      </c>
      <c r="E27" s="101"/>
      <c r="F27" s="126">
        <v>-90620.90076000003</v>
      </c>
      <c r="G27" s="99"/>
      <c r="H27" s="99"/>
      <c r="I27" s="99"/>
    </row>
    <row r="28" spans="1:9" ht="12.75">
      <c r="A28" s="16" t="s">
        <v>94</v>
      </c>
      <c r="B28" s="99">
        <v>2049.942659999999</v>
      </c>
      <c r="C28" s="16"/>
      <c r="D28" s="154">
        <v>838.9337099999993</v>
      </c>
      <c r="E28" s="104"/>
      <c r="F28" s="126">
        <v>2915.4150799999998</v>
      </c>
      <c r="G28" s="99"/>
      <c r="H28" s="99"/>
      <c r="I28" s="99"/>
    </row>
    <row r="29" spans="1:9" ht="12.75">
      <c r="A29" s="16" t="s">
        <v>95</v>
      </c>
      <c r="B29" s="99">
        <v>1433.452589999999</v>
      </c>
      <c r="C29" s="16"/>
      <c r="D29" s="154">
        <v>1341.4406399999984</v>
      </c>
      <c r="E29" s="104"/>
      <c r="F29" s="126">
        <v>239.1125800000009</v>
      </c>
      <c r="G29" s="99"/>
      <c r="H29" s="99"/>
      <c r="I29" s="99"/>
    </row>
    <row r="30" spans="1:9" ht="12.75">
      <c r="A30" s="16" t="s">
        <v>152</v>
      </c>
      <c r="B30" s="99">
        <v>300</v>
      </c>
      <c r="C30" s="16"/>
      <c r="D30" s="154">
        <v>300</v>
      </c>
      <c r="E30" s="104"/>
      <c r="F30" s="126">
        <v>0</v>
      </c>
      <c r="G30" s="99"/>
      <c r="H30" s="99"/>
      <c r="I30" s="99"/>
    </row>
    <row r="31" spans="1:9" ht="12.75">
      <c r="A31" s="16" t="s">
        <v>96</v>
      </c>
      <c r="B31" s="99">
        <v>-2282.609819999987</v>
      </c>
      <c r="C31" s="16"/>
      <c r="D31" s="154">
        <v>31570</v>
      </c>
      <c r="E31" s="101"/>
      <c r="F31" s="126">
        <v>11443.503330000012</v>
      </c>
      <c r="G31" s="99"/>
      <c r="H31" s="99"/>
      <c r="I31" s="99"/>
    </row>
    <row r="32" spans="1:9" ht="12.75">
      <c r="A32" s="5"/>
      <c r="B32" s="102"/>
      <c r="C32" s="5"/>
      <c r="D32" s="102"/>
      <c r="E32" s="101"/>
      <c r="F32" s="106"/>
      <c r="G32" s="102"/>
      <c r="H32" s="102"/>
      <c r="I32" s="102"/>
    </row>
    <row r="33" spans="1:9" ht="12.75">
      <c r="A33" s="7" t="s">
        <v>108</v>
      </c>
      <c r="B33" s="105">
        <v>-22034.254133800026</v>
      </c>
      <c r="C33" s="7"/>
      <c r="D33" s="105">
        <v>-29462.846593800026</v>
      </c>
      <c r="E33" s="101"/>
      <c r="F33" s="128">
        <v>3749.7603174600226</v>
      </c>
      <c r="G33" s="106"/>
      <c r="H33" s="106"/>
      <c r="I33" s="106"/>
    </row>
    <row r="34" spans="1:9" ht="12.75">
      <c r="A34" s="7"/>
      <c r="B34" s="102"/>
      <c r="C34" s="7"/>
      <c r="D34" s="102"/>
      <c r="E34" s="101"/>
      <c r="F34" s="106"/>
      <c r="G34" s="102"/>
      <c r="H34" s="102"/>
      <c r="I34" s="102"/>
    </row>
    <row r="35" spans="1:9" ht="12.75">
      <c r="A35" s="7" t="s">
        <v>97</v>
      </c>
      <c r="B35" s="102"/>
      <c r="C35" s="7"/>
      <c r="D35" s="102"/>
      <c r="E35" s="101"/>
      <c r="F35" s="126"/>
      <c r="G35" s="102"/>
      <c r="H35" s="102"/>
      <c r="I35" s="102"/>
    </row>
    <row r="36" spans="1:9" ht="12.75">
      <c r="A36" s="5" t="s">
        <v>153</v>
      </c>
      <c r="B36" s="99">
        <v>-299.97956000000005</v>
      </c>
      <c r="C36" s="5"/>
      <c r="D36" s="154">
        <v>-350.21916000000004</v>
      </c>
      <c r="E36" s="108"/>
      <c r="F36" s="126">
        <v>-71.0062</v>
      </c>
      <c r="G36" s="107"/>
      <c r="H36" s="99"/>
      <c r="I36" s="107"/>
    </row>
    <row r="37" spans="1:9" ht="12.75">
      <c r="A37" s="5" t="s">
        <v>154</v>
      </c>
      <c r="B37" s="99">
        <v>0</v>
      </c>
      <c r="C37" s="5"/>
      <c r="D37" s="154">
        <v>179.93255</v>
      </c>
      <c r="E37" s="108"/>
      <c r="F37" s="126">
        <v>-0.6908899999999994</v>
      </c>
      <c r="G37" s="107"/>
      <c r="H37" s="99"/>
      <c r="I37" s="107"/>
    </row>
    <row r="38" spans="1:9" ht="12.75">
      <c r="A38" s="5"/>
      <c r="B38" s="102"/>
      <c r="C38" s="5"/>
      <c r="D38" s="102"/>
      <c r="E38" s="108"/>
      <c r="F38" s="106"/>
      <c r="G38" s="102"/>
      <c r="H38" s="102"/>
      <c r="I38" s="102"/>
    </row>
    <row r="39" spans="1:9" ht="12.75">
      <c r="A39" s="7" t="s">
        <v>109</v>
      </c>
      <c r="B39" s="109">
        <v>-299.97956000000005</v>
      </c>
      <c r="C39" s="7"/>
      <c r="D39" s="109">
        <v>-170.28661000000005</v>
      </c>
      <c r="E39" s="110"/>
      <c r="F39" s="129">
        <v>-71.69709</v>
      </c>
      <c r="G39" s="106"/>
      <c r="H39" s="106"/>
      <c r="I39" s="106"/>
    </row>
    <row r="40" spans="1:9" ht="12.75">
      <c r="A40" s="16"/>
      <c r="B40" s="102"/>
      <c r="C40" s="16"/>
      <c r="D40" s="102"/>
      <c r="E40" s="111"/>
      <c r="F40" s="106"/>
      <c r="G40" s="102"/>
      <c r="H40" s="102"/>
      <c r="I40" s="102"/>
    </row>
    <row r="41" spans="1:9" ht="12.75">
      <c r="A41" s="7" t="s">
        <v>98</v>
      </c>
      <c r="B41" s="102"/>
      <c r="C41" s="7"/>
      <c r="D41" s="102"/>
      <c r="E41" s="101"/>
      <c r="F41" s="106"/>
      <c r="G41" s="102"/>
      <c r="H41" s="102"/>
      <c r="I41" s="102"/>
    </row>
    <row r="42" spans="1:9" ht="12.75">
      <c r="A42" s="16" t="s">
        <v>99</v>
      </c>
      <c r="B42" s="99">
        <v>15139.946420000007</v>
      </c>
      <c r="C42" s="5"/>
      <c r="D42" s="154">
        <v>22427.46187</v>
      </c>
      <c r="E42" s="108"/>
      <c r="F42" s="126">
        <v>-3654.9927600000083</v>
      </c>
      <c r="G42" s="99"/>
      <c r="H42" s="99"/>
      <c r="I42" s="99"/>
    </row>
    <row r="43" spans="1:9" ht="12.75">
      <c r="A43" s="16" t="s">
        <v>155</v>
      </c>
      <c r="B43" s="99">
        <v>7199.943490000001</v>
      </c>
      <c r="C43" s="5"/>
      <c r="D43" s="154">
        <v>7199.943490000001</v>
      </c>
      <c r="E43" s="108"/>
      <c r="F43" s="126"/>
      <c r="G43" s="99"/>
      <c r="H43" s="99"/>
      <c r="I43" s="99"/>
    </row>
    <row r="44" spans="1:9" ht="12.75">
      <c r="A44" s="16"/>
      <c r="B44" s="99"/>
      <c r="C44" s="16"/>
      <c r="D44" s="99"/>
      <c r="E44" s="101"/>
      <c r="F44" s="128"/>
      <c r="G44" s="99"/>
      <c r="H44" s="99"/>
      <c r="I44" s="99"/>
    </row>
    <row r="45" spans="1:9" ht="12.75">
      <c r="A45" s="7" t="s">
        <v>110</v>
      </c>
      <c r="B45" s="109">
        <v>22339.88991000001</v>
      </c>
      <c r="C45" s="7"/>
      <c r="D45" s="109">
        <v>29627.40536</v>
      </c>
      <c r="E45" s="101"/>
      <c r="F45" s="129">
        <v>-3654.9927600000083</v>
      </c>
      <c r="G45" s="99"/>
      <c r="H45" s="99"/>
      <c r="I45" s="99"/>
    </row>
    <row r="46" spans="1:9" ht="12.75">
      <c r="A46" s="16"/>
      <c r="B46" s="102"/>
      <c r="C46" s="16"/>
      <c r="D46" s="102"/>
      <c r="E46" s="111"/>
      <c r="F46" s="106"/>
      <c r="G46" s="102"/>
      <c r="H46" s="102"/>
      <c r="I46" s="102"/>
    </row>
    <row r="47" spans="1:9" ht="12.75">
      <c r="A47" s="7" t="s">
        <v>100</v>
      </c>
      <c r="B47" s="105">
        <v>5.656216199982737</v>
      </c>
      <c r="C47" s="7"/>
      <c r="D47" s="105">
        <v>-5.727843800024857</v>
      </c>
      <c r="E47" s="101"/>
      <c r="F47" s="128">
        <v>23.070467460014243</v>
      </c>
      <c r="G47" s="106"/>
      <c r="H47" s="106"/>
      <c r="I47" s="106"/>
    </row>
    <row r="48" spans="1:9" ht="12.75">
      <c r="A48" s="16"/>
      <c r="B48" s="112"/>
      <c r="C48" s="16"/>
      <c r="D48" s="112"/>
      <c r="E48" s="101"/>
      <c r="F48" s="130"/>
      <c r="G48" s="112"/>
      <c r="H48" s="112"/>
      <c r="I48" s="112"/>
    </row>
    <row r="49" spans="1:9" ht="12.75">
      <c r="A49" s="24"/>
      <c r="B49" s="112"/>
      <c r="C49" s="24"/>
      <c r="D49" s="112"/>
      <c r="E49" s="111"/>
      <c r="F49" s="130"/>
      <c r="G49" s="112"/>
      <c r="H49" s="112"/>
      <c r="I49" s="112"/>
    </row>
    <row r="50" spans="1:9" ht="12.75">
      <c r="A50" s="7" t="s">
        <v>101</v>
      </c>
      <c r="B50" s="112"/>
      <c r="C50" s="7"/>
      <c r="D50" s="112"/>
      <c r="E50" s="113"/>
      <c r="F50" s="130"/>
      <c r="G50" s="112"/>
      <c r="H50" s="112"/>
      <c r="I50" s="112"/>
    </row>
    <row r="51" spans="1:9" ht="12.75">
      <c r="A51" s="16"/>
      <c r="B51" s="102"/>
      <c r="C51" s="16"/>
      <c r="D51" s="102"/>
      <c r="E51" s="113"/>
      <c r="F51" s="106"/>
      <c r="G51" s="102"/>
      <c r="H51" s="102"/>
      <c r="I51" s="102"/>
    </row>
    <row r="52" spans="1:9" ht="12.75">
      <c r="A52" s="1" t="s">
        <v>156</v>
      </c>
      <c r="B52" s="99">
        <v>15.148859999999999</v>
      </c>
      <c r="D52" s="153">
        <v>26.524810000000002</v>
      </c>
      <c r="E52" s="101"/>
      <c r="F52" s="126">
        <v>3.55306</v>
      </c>
      <c r="G52" s="99"/>
      <c r="H52" s="99"/>
      <c r="I52" s="99"/>
    </row>
    <row r="53" spans="1:9" ht="12.75">
      <c r="A53" s="1" t="s">
        <v>157</v>
      </c>
      <c r="B53" s="99">
        <v>20.8304</v>
      </c>
      <c r="D53" s="153">
        <v>20.8304</v>
      </c>
      <c r="E53" s="101"/>
      <c r="F53" s="126">
        <v>26.524810000000002</v>
      </c>
      <c r="G53" s="99"/>
      <c r="H53" s="99"/>
      <c r="I53" s="99"/>
    </row>
    <row r="54" spans="2:9" ht="12.75">
      <c r="B54" s="102"/>
      <c r="D54" s="102"/>
      <c r="E54" s="114"/>
      <c r="F54" s="106"/>
      <c r="G54" s="102"/>
      <c r="H54" s="102"/>
      <c r="I54" s="102"/>
    </row>
    <row r="55" spans="1:9" ht="12.75">
      <c r="A55" s="24" t="s">
        <v>107</v>
      </c>
      <c r="B55" s="105">
        <v>5.681540000000002</v>
      </c>
      <c r="C55" s="24"/>
      <c r="D55" s="105">
        <v>-5.694410000000001</v>
      </c>
      <c r="E55" s="115"/>
      <c r="F55" s="128">
        <v>22.971750000000004</v>
      </c>
      <c r="G55" s="106"/>
      <c r="H55" s="106"/>
      <c r="I55" s="106"/>
    </row>
    <row r="56" spans="1:9" ht="12.75">
      <c r="A56" s="36"/>
      <c r="B56" s="36"/>
      <c r="C56" s="36"/>
      <c r="D56" s="36"/>
      <c r="E56" s="36"/>
      <c r="F56" s="36"/>
      <c r="G56" s="36"/>
      <c r="H56" s="36"/>
      <c r="I56" s="36"/>
    </row>
    <row r="57" spans="1:9" ht="12.75">
      <c r="A57" s="36"/>
      <c r="B57" s="36"/>
      <c r="C57" s="36"/>
      <c r="D57" s="36"/>
      <c r="E57" s="36"/>
      <c r="F57" s="36"/>
      <c r="G57" s="36"/>
      <c r="H57" s="36"/>
      <c r="I57" s="36"/>
    </row>
    <row r="58" spans="1:9" ht="12.75">
      <c r="A58" s="116" t="s">
        <v>102</v>
      </c>
      <c r="B58" s="116"/>
      <c r="C58" s="116"/>
      <c r="D58" s="116"/>
      <c r="E58" s="116"/>
      <c r="F58" s="135"/>
      <c r="G58" s="116"/>
      <c r="H58" s="116"/>
      <c r="I58" s="116"/>
    </row>
    <row r="59" spans="1:9" ht="12.75">
      <c r="A59" s="36"/>
      <c r="B59" s="36"/>
      <c r="C59" s="36"/>
      <c r="D59" s="36"/>
      <c r="E59" s="36"/>
      <c r="F59" s="36"/>
      <c r="G59" s="36"/>
      <c r="H59" s="36"/>
      <c r="I59" s="36"/>
    </row>
    <row r="60" spans="1:9" ht="12.75">
      <c r="A60" s="36"/>
      <c r="B60" s="36"/>
      <c r="C60" s="36"/>
      <c r="D60" s="36"/>
      <c r="E60" s="36"/>
      <c r="F60" s="36"/>
      <c r="G60" s="36"/>
      <c r="H60" s="36"/>
      <c r="I60" s="36"/>
    </row>
    <row r="61" spans="1:9" ht="12.75">
      <c r="A61" s="36"/>
      <c r="B61" s="36"/>
      <c r="C61" s="36"/>
      <c r="D61" s="36"/>
      <c r="E61" s="36"/>
      <c r="F61" s="36"/>
      <c r="G61" s="36"/>
      <c r="H61" s="36"/>
      <c r="I61" s="36"/>
    </row>
    <row r="62" spans="1:9" ht="12.75">
      <c r="A62" s="36"/>
      <c r="B62" s="36"/>
      <c r="C62" s="36"/>
      <c r="D62" s="36"/>
      <c r="E62" s="36"/>
      <c r="F62" s="36"/>
      <c r="G62" s="36"/>
      <c r="H62" s="36"/>
      <c r="I62" s="36"/>
    </row>
    <row r="63" spans="1:9" ht="12.75">
      <c r="A63" s="36"/>
      <c r="B63" s="36"/>
      <c r="C63" s="36"/>
      <c r="D63" s="36"/>
      <c r="E63" s="36"/>
      <c r="F63" s="36"/>
      <c r="G63" s="36"/>
      <c r="H63" s="36"/>
      <c r="I63" s="36"/>
    </row>
    <row r="64" spans="1:9" ht="12.75">
      <c r="A64" s="36"/>
      <c r="B64" s="36"/>
      <c r="C64" s="36"/>
      <c r="D64" s="36"/>
      <c r="E64" s="36"/>
      <c r="F64" s="36"/>
      <c r="G64" s="36"/>
      <c r="H64" s="36"/>
      <c r="I64" s="36"/>
    </row>
    <row r="65" spans="1:9" ht="12.75">
      <c r="A65" s="6" t="s">
        <v>51</v>
      </c>
      <c r="B65" s="41" t="s">
        <v>73</v>
      </c>
      <c r="C65" s="41"/>
      <c r="D65" s="41"/>
      <c r="F65" s="41"/>
      <c r="G65" s="41"/>
      <c r="H65" s="41"/>
      <c r="I65" s="41"/>
    </row>
    <row r="66" spans="1:2" ht="12.75">
      <c r="A66" s="42" t="s">
        <v>141</v>
      </c>
      <c r="B66" s="46" t="s">
        <v>159</v>
      </c>
    </row>
    <row r="67" spans="1:4" ht="12.75">
      <c r="A67" s="42" t="s">
        <v>142</v>
      </c>
      <c r="B67" s="139" t="s">
        <v>134</v>
      </c>
      <c r="C67" s="2"/>
      <c r="D67" s="2"/>
    </row>
  </sheetData>
  <sheetProtection selectLockedCells="1" selectUnlockedCells="1"/>
  <mergeCells count="5">
    <mergeCell ref="A8:F8"/>
    <mergeCell ref="A9:F9"/>
    <mergeCell ref="A10:F10"/>
    <mergeCell ref="D11:F11"/>
    <mergeCell ref="D12:F12"/>
  </mergeCells>
  <printOptions/>
  <pageMargins left="0.7480314960629921" right="0.7480314960629921" top="0" bottom="0.984251968503937" header="0.5118110236220472" footer="0.5118110236220472"/>
  <pageSetup fitToHeight="1" fitToWidth="1" horizontalDpi="600" verticalDpi="600" orientation="portrait" paperSize="9" scale="4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G33"/>
  <sheetViews>
    <sheetView showGridLines="0" zoomScale="90" zoomScaleNormal="90" zoomScaleSheetLayoutView="100" zoomScalePageLayoutView="0" workbookViewId="0" topLeftCell="A1">
      <selection activeCell="B29" sqref="B29"/>
    </sheetView>
  </sheetViews>
  <sheetFormatPr defaultColWidth="14.7109375" defaultRowHeight="12.75"/>
  <cols>
    <col min="1" max="1" width="40.00390625" style="0" customWidth="1"/>
    <col min="2" max="2" width="25.8515625" style="1" customWidth="1"/>
    <col min="3" max="4" width="20.7109375" style="1" customWidth="1"/>
    <col min="5" max="5" width="21.140625" style="1" customWidth="1"/>
    <col min="6" max="6" width="13.140625" style="1" customWidth="1"/>
    <col min="7" max="7" width="20.28125" style="1" customWidth="1"/>
    <col min="8" max="8" width="37.7109375" style="1" bestFit="1" customWidth="1"/>
    <col min="9" max="9" width="7.421875" style="1" bestFit="1" customWidth="1"/>
    <col min="10" max="10" width="5.421875" style="1" bestFit="1" customWidth="1"/>
    <col min="11" max="12" width="7.00390625" style="1" bestFit="1" customWidth="1"/>
    <col min="13" max="13" width="7.421875" style="1" bestFit="1" customWidth="1"/>
    <col min="14" max="16384" width="14.7109375" style="1" customWidth="1"/>
  </cols>
  <sheetData>
    <row r="4" spans="1:6" ht="15.75" customHeight="1">
      <c r="A4" s="161"/>
      <c r="B4" s="161"/>
      <c r="C4" s="161"/>
      <c r="D4" s="161"/>
      <c r="E4" s="161"/>
      <c r="F4" s="70"/>
    </row>
    <row r="5" spans="2:6" ht="15.75" customHeight="1">
      <c r="B5" s="71"/>
      <c r="C5" s="72"/>
      <c r="D5" s="72"/>
      <c r="E5" s="73"/>
      <c r="F5" s="74"/>
    </row>
    <row r="6" spans="2:6" ht="15.75" customHeight="1">
      <c r="B6" s="71"/>
      <c r="C6" s="72"/>
      <c r="D6" s="72"/>
      <c r="E6" s="73"/>
      <c r="F6" s="74"/>
    </row>
    <row r="7" spans="1:6" ht="12.75">
      <c r="A7" s="173" t="s">
        <v>85</v>
      </c>
      <c r="B7" s="173"/>
      <c r="C7" s="173"/>
      <c r="D7" s="173"/>
      <c r="E7" s="173"/>
      <c r="F7" s="173"/>
    </row>
    <row r="8" spans="1:6" ht="12.75">
      <c r="A8" s="161" t="s">
        <v>1</v>
      </c>
      <c r="B8" s="161"/>
      <c r="C8" s="161"/>
      <c r="D8" s="161"/>
      <c r="E8" s="161"/>
      <c r="F8" s="161"/>
    </row>
    <row r="9" spans="1:6" s="2" customFormat="1" ht="12.75">
      <c r="A9" s="165" t="s">
        <v>148</v>
      </c>
      <c r="B9" s="165"/>
      <c r="C9" s="165"/>
      <c r="D9" s="165"/>
      <c r="E9" s="165"/>
      <c r="F9" s="165"/>
    </row>
    <row r="10" spans="1:6" ht="12.75" customHeight="1">
      <c r="A10" s="75"/>
      <c r="B10" s="75"/>
      <c r="C10" s="75"/>
      <c r="D10" s="75"/>
      <c r="E10" s="75"/>
      <c r="F10" s="75"/>
    </row>
    <row r="11" spans="1:6" ht="12.75" customHeight="1">
      <c r="A11" s="75"/>
      <c r="B11" s="75"/>
      <c r="C11" s="75"/>
      <c r="D11" s="75"/>
      <c r="E11" s="75"/>
      <c r="F11" s="75"/>
    </row>
    <row r="12" spans="1:6" ht="12.75" customHeight="1">
      <c r="A12" s="75"/>
      <c r="B12" s="48" t="s">
        <v>129</v>
      </c>
      <c r="C12" s="164" t="s">
        <v>128</v>
      </c>
      <c r="D12" s="164"/>
      <c r="E12" s="149"/>
      <c r="F12" s="75"/>
    </row>
    <row r="13" spans="1:6" ht="12.75" customHeight="1">
      <c r="A13" s="75"/>
      <c r="B13" s="138" t="s">
        <v>150</v>
      </c>
      <c r="C13" s="123">
        <v>44196</v>
      </c>
      <c r="D13" s="123">
        <v>43830</v>
      </c>
      <c r="F13" s="75"/>
    </row>
    <row r="14" spans="1:6" ht="12.75" customHeight="1">
      <c r="A14" s="75"/>
      <c r="C14" s="123"/>
      <c r="D14" s="123"/>
      <c r="F14" s="75"/>
    </row>
    <row r="15" spans="1:6" ht="12.75" customHeight="1">
      <c r="A15" s="24" t="s">
        <v>112</v>
      </c>
      <c r="B15" s="131">
        <f>-2665.03429000001+1</f>
        <v>-2664.03429000001</v>
      </c>
      <c r="C15" s="131">
        <v>-3442.3798800000104</v>
      </c>
      <c r="D15" s="131">
        <v>7204.367893959991</v>
      </c>
      <c r="F15" s="75"/>
    </row>
    <row r="16" spans="1:6" ht="12.75" customHeight="1">
      <c r="A16" s="75"/>
      <c r="B16" s="2"/>
      <c r="C16" s="126"/>
      <c r="D16" s="126"/>
      <c r="F16" s="75"/>
    </row>
    <row r="17" spans="1:6" ht="12.75" customHeight="1">
      <c r="A17" s="75" t="s">
        <v>114</v>
      </c>
      <c r="B17" s="126">
        <v>0</v>
      </c>
      <c r="C17" s="126">
        <v>0</v>
      </c>
      <c r="D17" s="126">
        <v>0</v>
      </c>
      <c r="F17" s="75"/>
    </row>
    <row r="18" spans="1:6" ht="12.75" customHeight="1">
      <c r="A18" s="75"/>
      <c r="B18" s="2"/>
      <c r="C18" s="126"/>
      <c r="F18" s="75"/>
    </row>
    <row r="19" spans="1:6" ht="12.75" customHeight="1">
      <c r="A19" s="24" t="s">
        <v>115</v>
      </c>
      <c r="B19" s="131">
        <f>-2665.03429000001+1</f>
        <v>-2664.03429000001</v>
      </c>
      <c r="C19" s="131">
        <v>-3442.3798800000104</v>
      </c>
      <c r="D19" s="131">
        <v>7204.367893959991</v>
      </c>
      <c r="F19" s="75"/>
    </row>
    <row r="20" spans="1:6" ht="12.75" customHeight="1">
      <c r="A20" s="75"/>
      <c r="C20" s="75"/>
      <c r="D20" s="126"/>
      <c r="E20" s="126"/>
      <c r="F20" s="75"/>
    </row>
    <row r="21" spans="1:6" ht="12.75" customHeight="1">
      <c r="A21" s="75"/>
      <c r="B21" s="75"/>
      <c r="C21" s="126"/>
      <c r="D21" s="126"/>
      <c r="E21" s="126"/>
      <c r="F21" s="75"/>
    </row>
    <row r="22" spans="1:6" ht="12.75" customHeight="1">
      <c r="A22" s="75"/>
      <c r="B22" s="75"/>
      <c r="C22" s="75"/>
      <c r="D22" s="75"/>
      <c r="E22" s="75"/>
      <c r="F22" s="75"/>
    </row>
    <row r="23" spans="1:6" ht="12.75">
      <c r="A23" s="1"/>
      <c r="B23" s="78"/>
      <c r="C23" s="88"/>
      <c r="D23" s="78"/>
      <c r="E23" s="78"/>
      <c r="F23" s="78"/>
    </row>
    <row r="24" spans="1:7" ht="12.75">
      <c r="A24" s="89" t="s">
        <v>50</v>
      </c>
      <c r="B24" s="70"/>
      <c r="C24" s="90"/>
      <c r="D24" s="70"/>
      <c r="E24" s="70"/>
      <c r="F24" s="70"/>
      <c r="G24" s="59"/>
    </row>
    <row r="25" spans="1:7" ht="12.75">
      <c r="A25" s="89"/>
      <c r="B25" s="70"/>
      <c r="C25" s="90"/>
      <c r="D25" s="70"/>
      <c r="E25" s="70"/>
      <c r="F25" s="70"/>
      <c r="G25" s="59"/>
    </row>
    <row r="26" spans="1:7" ht="12.75">
      <c r="A26" s="89"/>
      <c r="B26" s="70"/>
      <c r="C26" s="90"/>
      <c r="D26" s="70"/>
      <c r="E26" s="70"/>
      <c r="F26" s="70"/>
      <c r="G26" s="59"/>
    </row>
    <row r="27" spans="1:7" ht="12.75">
      <c r="A27" s="89"/>
      <c r="B27" s="70"/>
      <c r="C27" s="90"/>
      <c r="D27" s="70"/>
      <c r="E27" s="70"/>
      <c r="F27" s="70"/>
      <c r="G27" s="59"/>
    </row>
    <row r="28" spans="1:7" ht="12.75">
      <c r="A28" s="70"/>
      <c r="B28" s="70"/>
      <c r="C28" s="90"/>
      <c r="D28" s="70"/>
      <c r="E28" s="70"/>
      <c r="F28" s="70"/>
      <c r="G28" s="59"/>
    </row>
    <row r="29" spans="1:5" ht="12.75">
      <c r="A29" s="6" t="s">
        <v>51</v>
      </c>
      <c r="C29" s="41" t="s">
        <v>73</v>
      </c>
      <c r="D29" s="41"/>
      <c r="E29" s="19"/>
    </row>
    <row r="30" spans="1:5" ht="12.75">
      <c r="A30" s="42" t="s">
        <v>141</v>
      </c>
      <c r="C30" s="46" t="s">
        <v>159</v>
      </c>
      <c r="E30" s="19"/>
    </row>
    <row r="31" spans="1:5" ht="12.75">
      <c r="A31" s="42" t="s">
        <v>142</v>
      </c>
      <c r="C31" s="139" t="s">
        <v>134</v>
      </c>
      <c r="D31" s="2"/>
      <c r="E31" s="19"/>
    </row>
    <row r="32" spans="1:5" ht="12.75">
      <c r="A32" s="91"/>
      <c r="B32" s="91"/>
      <c r="C32" s="92"/>
      <c r="D32" s="92"/>
      <c r="E32" s="92"/>
    </row>
    <row r="33" spans="1:5" ht="12.75">
      <c r="A33" s="1"/>
      <c r="B33" s="19"/>
      <c r="D33" s="92"/>
      <c r="E33" s="92"/>
    </row>
  </sheetData>
  <sheetProtection selectLockedCells="1" selectUnlockedCells="1"/>
  <mergeCells count="5">
    <mergeCell ref="A4:E4"/>
    <mergeCell ref="A9:F9"/>
    <mergeCell ref="C12:D12"/>
    <mergeCell ref="A7:F7"/>
    <mergeCell ref="A8:F8"/>
  </mergeCells>
  <printOptions/>
  <pageMargins left="0.7874015748031497" right="0.7874015748031497" top="0.1968503937007874" bottom="1.062992125984252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Agencia de Fomento do Estado do Rio de Janeiro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AgeRio</dc:creator>
  <cp:keywords/>
  <dc:description/>
  <cp:lastModifiedBy>AgeRio</cp:lastModifiedBy>
  <dcterms:created xsi:type="dcterms:W3CDTF">2020-03-06T14:02:26Z</dcterms:created>
  <dcterms:modified xsi:type="dcterms:W3CDTF">2021-03-12T15:36:16Z</dcterms:modified>
  <cp:category/>
  <cp:version/>
  <cp:contentType/>
  <cp:contentStatus/>
</cp:coreProperties>
</file>